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emplate\Implement\"/>
    </mc:Choice>
  </mc:AlternateContent>
  <xr:revisionPtr revIDLastSave="0" documentId="8_{2779FC01-5E9F-432A-9A8C-B93974FAFF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สรุปรายงาน" sheetId="10" r:id="rId1"/>
    <sheet name="ปี1-1" sheetId="25" r:id="rId2"/>
    <sheet name="ปี1-2" sheetId="26" r:id="rId3"/>
    <sheet name="ปี2-1" sheetId="27" r:id="rId4"/>
    <sheet name="ปี2-2" sheetId="28" r:id="rId5"/>
    <sheet name="ปี3-1" sheetId="29" r:id="rId6"/>
    <sheet name="ปี3-2" sheetId="30" r:id="rId7"/>
    <sheet name="ปี4-1" sheetId="31" r:id="rId8"/>
    <sheet name="ปี4-2" sheetId="3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0" l="1"/>
  <c r="D14" i="32" l="1"/>
  <c r="D13" i="32"/>
  <c r="D12" i="32"/>
  <c r="D11" i="32"/>
  <c r="D14" i="31"/>
  <c r="D13" i="31"/>
  <c r="D12" i="31"/>
  <c r="D11" i="31"/>
  <c r="D14" i="30"/>
  <c r="D13" i="30"/>
  <c r="D12" i="30"/>
  <c r="D11" i="30"/>
  <c r="D14" i="29"/>
  <c r="D13" i="29"/>
  <c r="D12" i="29"/>
  <c r="D11" i="29"/>
  <c r="D14" i="28"/>
  <c r="D13" i="28"/>
  <c r="D12" i="28"/>
  <c r="D11" i="28"/>
  <c r="D14" i="27"/>
  <c r="D13" i="27"/>
  <c r="D12" i="27"/>
  <c r="D11" i="27"/>
  <c r="D11" i="26"/>
  <c r="D10" i="25"/>
  <c r="D10" i="32"/>
  <c r="D10" i="31"/>
  <c r="D10" i="30"/>
  <c r="D10" i="29"/>
  <c r="D10" i="28"/>
  <c r="D10" i="27"/>
  <c r="D10" i="26"/>
  <c r="D14" i="26"/>
  <c r="D13" i="26"/>
  <c r="D12" i="26"/>
  <c r="D14" i="25"/>
  <c r="D13" i="25"/>
  <c r="D12" i="25"/>
  <c r="D11" i="25"/>
  <c r="F9" i="32"/>
  <c r="F8" i="32"/>
  <c r="F7" i="32"/>
  <c r="F6" i="32"/>
  <c r="F5" i="32"/>
  <c r="F4" i="32"/>
  <c r="F3" i="32"/>
  <c r="F10" i="32" s="1"/>
  <c r="F9" i="31"/>
  <c r="F8" i="31"/>
  <c r="F7" i="31"/>
  <c r="F6" i="31"/>
  <c r="F5" i="31"/>
  <c r="F4" i="31"/>
  <c r="F3" i="31"/>
  <c r="F9" i="30"/>
  <c r="F8" i="30"/>
  <c r="F7" i="30"/>
  <c r="F6" i="30"/>
  <c r="F5" i="30"/>
  <c r="F4" i="30"/>
  <c r="F3" i="30"/>
  <c r="F9" i="29"/>
  <c r="F8" i="29"/>
  <c r="F7" i="29"/>
  <c r="F6" i="29"/>
  <c r="F5" i="29"/>
  <c r="F4" i="29"/>
  <c r="F3" i="29"/>
  <c r="F9" i="28"/>
  <c r="F8" i="28"/>
  <c r="F7" i="28"/>
  <c r="F6" i="28"/>
  <c r="F5" i="28"/>
  <c r="F4" i="28"/>
  <c r="F3" i="28"/>
  <c r="F9" i="27"/>
  <c r="F8" i="27"/>
  <c r="F7" i="27"/>
  <c r="F6" i="27"/>
  <c r="F5" i="27"/>
  <c r="F4" i="27"/>
  <c r="F3" i="27"/>
  <c r="F9" i="26"/>
  <c r="F8" i="26"/>
  <c r="F7" i="26"/>
  <c r="F6" i="26"/>
  <c r="F5" i="26"/>
  <c r="F4" i="26"/>
  <c r="F3" i="26"/>
  <c r="F9" i="25"/>
  <c r="F8" i="25"/>
  <c r="F7" i="25"/>
  <c r="F6" i="25"/>
  <c r="F5" i="25"/>
  <c r="F4" i="25"/>
  <c r="F3" i="25"/>
  <c r="F10" i="27" l="1"/>
  <c r="F10" i="31"/>
  <c r="F10" i="30"/>
  <c r="F10" i="29"/>
  <c r="F10" i="28"/>
  <c r="F10" i="26"/>
  <c r="G10" i="26" s="1"/>
  <c r="J3" i="10" s="1"/>
  <c r="G10" i="32"/>
  <c r="J9" i="10" s="1"/>
  <c r="G10" i="31"/>
  <c r="J8" i="10" s="1"/>
  <c r="G10" i="30"/>
  <c r="J7" i="10" s="1"/>
  <c r="G10" i="28"/>
  <c r="J5" i="10" s="1"/>
  <c r="G10" i="27"/>
  <c r="J4" i="10" s="1"/>
  <c r="D12" i="10"/>
  <c r="F12" i="10" s="1"/>
  <c r="D10" i="10"/>
  <c r="F10" i="10" s="1"/>
  <c r="D11" i="10"/>
  <c r="F11" i="10" s="1"/>
  <c r="D9" i="10"/>
  <c r="G10" i="29"/>
  <c r="J6" i="10" s="1"/>
  <c r="F10" i="25"/>
  <c r="M7" i="10" s="1"/>
  <c r="M2" i="10" l="1"/>
  <c r="G10" i="25"/>
  <c r="J2" i="10" s="1"/>
  <c r="M4" i="10"/>
  <c r="M5" i="10"/>
  <c r="M9" i="10"/>
  <c r="M8" i="10"/>
  <c r="M6" i="10"/>
  <c r="D8" i="10"/>
  <c r="F8" i="10" s="1"/>
  <c r="F9" i="10"/>
</calcChain>
</file>

<file path=xl/sharedStrings.xml><?xml version="1.0" encoding="utf-8"?>
<sst xmlns="http://schemas.openxmlformats.org/spreadsheetml/2006/main" count="160" uniqueCount="53">
  <si>
    <t>รหัสวิชา</t>
  </si>
  <si>
    <t>ชื่อวิชา</t>
  </si>
  <si>
    <t>หน่วยกิต</t>
  </si>
  <si>
    <t>เกรด</t>
  </si>
  <si>
    <t>ค่าคะแนน</t>
  </si>
  <si>
    <t>ชื่อ-สกุล</t>
  </si>
  <si>
    <t>รหัสนักศึกษา</t>
  </si>
  <si>
    <t>อาจารย์ที่ปรึกษา</t>
  </si>
  <si>
    <t>ปี 1 เทอม 1</t>
  </si>
  <si>
    <t>ปี 1 เทอม 2</t>
  </si>
  <si>
    <t>ปี 2 เทอม 1</t>
  </si>
  <si>
    <t>ปี 2 เทอม 2</t>
  </si>
  <si>
    <t>ปี 3 เทอม 1</t>
  </si>
  <si>
    <t>ปี 3 เทอม 2</t>
  </si>
  <si>
    <t>ปี 4 เทอม 1</t>
  </si>
  <si>
    <t>ปี 4 เทอม 2</t>
  </si>
  <si>
    <t>รวม</t>
  </si>
  <si>
    <t>เกรดเฉลี่ยเทอม</t>
  </si>
  <si>
    <t>สาขาวิชา</t>
  </si>
  <si>
    <t>กลุ่มวิชา</t>
  </si>
  <si>
    <t>ศึกษาทั่วไป</t>
  </si>
  <si>
    <t>บังคับ</t>
  </si>
  <si>
    <t>เลือก</t>
  </si>
  <si>
    <t>ฝึกประสบการณ์ฯ</t>
  </si>
  <si>
    <t>หน่วยกิตที่ต้องเรียน</t>
  </si>
  <si>
    <t>การศึกษาทั่วไป</t>
  </si>
  <si>
    <t>วิชาบังคับ</t>
  </si>
  <si>
    <t>วิชาเลือก</t>
  </si>
  <si>
    <t>ฝึกประสบการณ์วิชาชีพ</t>
  </si>
  <si>
    <t>หน่วยกิตที่เรียนแล้ว</t>
  </si>
  <si>
    <t>จำนวนรวม</t>
  </si>
  <si>
    <t>(กรอก)</t>
  </si>
  <si>
    <t>ฝึกประสบการณ์</t>
  </si>
  <si>
    <t>หน่วยกิตทั้งหมด</t>
  </si>
  <si>
    <t>I</t>
  </si>
  <si>
    <t>M</t>
  </si>
  <si>
    <t>A</t>
  </si>
  <si>
    <t>B</t>
  </si>
  <si>
    <t>B+</t>
  </si>
  <si>
    <t>F</t>
  </si>
  <si>
    <t>C+</t>
  </si>
  <si>
    <t>C</t>
  </si>
  <si>
    <t>D+</t>
  </si>
  <si>
    <t>D</t>
  </si>
  <si>
    <t>นักศึกษา</t>
  </si>
  <si>
    <t>ผลการเรียน</t>
  </si>
  <si>
    <t>ผลการเรียนเฉลี่ย 1 เทอม</t>
  </si>
  <si>
    <t>ผลการเรียนเฉลี่ย 2 เทอม</t>
  </si>
  <si>
    <t>ผลการเรียนเฉลี่ย 3 เทอม</t>
  </si>
  <si>
    <t>ผลการเรียนเฉลี่ย 4 เทอม</t>
  </si>
  <si>
    <t>ผลการเรียนเฉลี่ย 5 เทอม</t>
  </si>
  <si>
    <t>ผลการเรียนเฉลี่ย 8 เทอม</t>
  </si>
  <si>
    <t>ผลการเรียนเฉลี่ย 7 เทอม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</si>
</sst>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b/>
      <sz val="18"/>
      <color rgb="FF00B050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color rgb="FF00B050"/>
      <name val="TH Sarabun New"/>
      <family val="2"/>
    </font>
    <font>
      <b/>
      <sz val="16"/>
      <color theme="0" tint="-4.9989318521683403E-2"/>
      <name val="TH Sarabun New"/>
      <family val="2"/>
    </font>
    <font>
      <sz val="16"/>
      <color theme="0" tint="-4.9989318521683403E-2"/>
      <name val="TH Sarabun New"/>
      <family val="2"/>
    </font>
    <font>
      <b/>
      <sz val="18"/>
      <color theme="0" tint="-4.9989318521683403E-2"/>
      <name val="TH Sarabun New"/>
      <family val="2"/>
    </font>
    <font>
      <b/>
      <sz val="20"/>
      <color rgb="FF0070C0"/>
      <name val="TH Sarabun New"/>
      <family val="2"/>
    </font>
    <font>
      <b/>
      <sz val="20"/>
      <color theme="0"/>
      <name val="TH Sarabun New"/>
      <family val="2"/>
    </font>
    <font>
      <b/>
      <sz val="24"/>
      <color rgb="FF0070C0"/>
      <name val="TH Sarabun New"/>
      <family val="2"/>
    </font>
    <font>
      <b/>
      <sz val="20"/>
      <color theme="1"/>
      <name val="TH Sarabun New"/>
      <family val="2"/>
    </font>
    <font>
      <b/>
      <sz val="20"/>
      <color theme="0" tint="-4.9989318521683403E-2"/>
      <name val="TH Sarabun New"/>
      <family val="2"/>
    </font>
    <font>
      <sz val="16"/>
      <name val="TH Sarabun New"/>
      <family val="2"/>
    </font>
    <font>
      <b/>
      <sz val="16"/>
      <color rgb="FFFF0000"/>
      <name val="TH Sarabun New"/>
      <family val="2"/>
    </font>
    <font>
      <b/>
      <sz val="20"/>
      <color rgb="FFFF0000"/>
      <name val="TH Sarabun New"/>
      <family val="2"/>
    </font>
    <font>
      <sz val="20"/>
      <color theme="0" tint="-4.9989318521683403E-2"/>
      <name val="TH Sarabun New"/>
      <family val="2"/>
    </font>
    <font>
      <b/>
      <sz val="16"/>
      <name val="TH Sarabun New"/>
      <family val="2"/>
    </font>
    <font>
      <b/>
      <sz val="16"/>
      <color theme="0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3" borderId="0" xfId="0" applyFont="1" applyFill="1" applyAlignment="1">
      <alignment horizontal="right" vertical="center"/>
    </xf>
    <xf numFmtId="0" fontId="1" fillId="3" borderId="0" xfId="0" applyFont="1" applyFill="1"/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/>
    <xf numFmtId="0" fontId="5" fillId="2" borderId="1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9" fillId="3" borderId="0" xfId="0" applyFont="1" applyFill="1"/>
    <xf numFmtId="0" fontId="5" fillId="3" borderId="0" xfId="0" applyFont="1" applyFill="1" applyAlignment="1">
      <alignment horizontal="center"/>
    </xf>
    <xf numFmtId="0" fontId="6" fillId="3" borderId="5" xfId="0" applyFont="1" applyFill="1" applyBorder="1" applyAlignment="1">
      <alignment horizontal="right" vertical="center"/>
    </xf>
    <xf numFmtId="0" fontId="5" fillId="3" borderId="6" xfId="0" applyFont="1" applyFill="1" applyBorder="1"/>
    <xf numFmtId="0" fontId="5" fillId="3" borderId="5" xfId="0" applyFont="1" applyFill="1" applyBorder="1"/>
    <xf numFmtId="0" fontId="5" fillId="3" borderId="5" xfId="0" applyFont="1" applyFill="1" applyBorder="1" applyAlignment="1">
      <alignment horizontal="right"/>
    </xf>
    <xf numFmtId="0" fontId="5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13" fillId="3" borderId="4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/>
    </xf>
    <xf numFmtId="0" fontId="20" fillId="5" borderId="1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vertical="center"/>
    </xf>
    <xf numFmtId="2" fontId="20" fillId="5" borderId="1" xfId="0" applyNumberFormat="1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vertical="center"/>
    </xf>
    <xf numFmtId="2" fontId="21" fillId="6" borderId="1" xfId="0" applyNumberFormat="1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vertical="center"/>
    </xf>
    <xf numFmtId="2" fontId="21" fillId="8" borderId="1" xfId="0" applyNumberFormat="1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vertical="center"/>
    </xf>
    <xf numFmtId="2" fontId="21" fillId="7" borderId="1" xfId="0" applyNumberFormat="1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/>
      <protection locked="0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2" fontId="20" fillId="5" borderId="13" xfId="0" applyNumberFormat="1" applyFont="1" applyFill="1" applyBorder="1" applyAlignment="1">
      <alignment horizontal="center" vertical="center"/>
    </xf>
    <xf numFmtId="2" fontId="20" fillId="5" borderId="14" xfId="0" applyNumberFormat="1" applyFont="1" applyFill="1" applyBorder="1" applyAlignment="1">
      <alignment horizontal="center" vertical="center"/>
    </xf>
    <xf numFmtId="2" fontId="20" fillId="5" borderId="17" xfId="0" applyNumberFormat="1" applyFont="1" applyFill="1" applyBorder="1" applyAlignment="1">
      <alignment horizontal="center" vertical="center"/>
    </xf>
    <xf numFmtId="2" fontId="20" fillId="5" borderId="18" xfId="0" applyNumberFormat="1" applyFont="1" applyFill="1" applyBorder="1" applyAlignment="1">
      <alignment horizontal="center" vertical="center"/>
    </xf>
    <xf numFmtId="2" fontId="21" fillId="6" borderId="13" xfId="0" applyNumberFormat="1" applyFont="1" applyFill="1" applyBorder="1" applyAlignment="1">
      <alignment horizontal="center" vertical="center"/>
    </xf>
    <xf numFmtId="2" fontId="21" fillId="6" borderId="14" xfId="0" applyNumberFormat="1" applyFont="1" applyFill="1" applyBorder="1" applyAlignment="1">
      <alignment horizontal="center" vertical="center"/>
    </xf>
    <xf numFmtId="2" fontId="21" fillId="6" borderId="17" xfId="0" applyNumberFormat="1" applyFont="1" applyFill="1" applyBorder="1" applyAlignment="1">
      <alignment horizontal="center" vertical="center"/>
    </xf>
    <xf numFmtId="2" fontId="21" fillId="6" borderId="18" xfId="0" applyNumberFormat="1" applyFont="1" applyFill="1" applyBorder="1" applyAlignment="1">
      <alignment horizontal="center" vertical="center"/>
    </xf>
    <xf numFmtId="2" fontId="21" fillId="8" borderId="13" xfId="0" applyNumberFormat="1" applyFont="1" applyFill="1" applyBorder="1" applyAlignment="1">
      <alignment horizontal="center" vertical="center"/>
    </xf>
    <xf numFmtId="2" fontId="21" fillId="8" borderId="14" xfId="0" applyNumberFormat="1" applyFont="1" applyFill="1" applyBorder="1" applyAlignment="1">
      <alignment horizontal="center" vertical="center"/>
    </xf>
    <xf numFmtId="2" fontId="21" fillId="8" borderId="17" xfId="0" applyNumberFormat="1" applyFont="1" applyFill="1" applyBorder="1" applyAlignment="1">
      <alignment horizontal="center" vertical="center"/>
    </xf>
    <xf numFmtId="2" fontId="21" fillId="8" borderId="18" xfId="0" applyNumberFormat="1" applyFont="1" applyFill="1" applyBorder="1" applyAlignment="1">
      <alignment horizontal="center" vertical="center"/>
    </xf>
    <xf numFmtId="2" fontId="21" fillId="7" borderId="13" xfId="0" applyNumberFormat="1" applyFont="1" applyFill="1" applyBorder="1" applyAlignment="1">
      <alignment horizontal="center" vertical="center"/>
    </xf>
    <xf numFmtId="2" fontId="21" fillId="7" borderId="14" xfId="0" applyNumberFormat="1" applyFont="1" applyFill="1" applyBorder="1" applyAlignment="1">
      <alignment horizontal="center" vertical="center"/>
    </xf>
    <xf numFmtId="2" fontId="21" fillId="7" borderId="17" xfId="0" applyNumberFormat="1" applyFont="1" applyFill="1" applyBorder="1" applyAlignment="1">
      <alignment horizontal="center" vertical="center"/>
    </xf>
    <xf numFmtId="2" fontId="21" fillId="7" borderId="18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Q14"/>
  <sheetViews>
    <sheetView tabSelected="1" zoomScaleNormal="100" zoomScalePageLayoutView="90" workbookViewId="0">
      <selection activeCell="B2" sqref="B2:E2"/>
    </sheetView>
  </sheetViews>
  <sheetFormatPr defaultColWidth="9" defaultRowHeight="27" x14ac:dyDescent="0.9"/>
  <cols>
    <col min="1" max="1" width="17.26953125" style="1" bestFit="1" customWidth="1"/>
    <col min="2" max="2" width="8.08984375" style="2" customWidth="1"/>
    <col min="3" max="3" width="20" style="2" bestFit="1" customWidth="1"/>
    <col min="4" max="4" width="8.08984375" style="2" customWidth="1"/>
    <col min="5" max="5" width="8.90625" style="2" customWidth="1"/>
    <col min="6" max="6" width="16.7265625" style="2" bestFit="1" customWidth="1"/>
    <col min="7" max="7" width="9" style="2"/>
    <col min="8" max="8" width="5" style="2" customWidth="1"/>
    <col min="9" max="9" width="10.6328125" style="2" bestFit="1" customWidth="1"/>
    <col min="10" max="10" width="6.7265625" style="2" customWidth="1"/>
    <col min="11" max="11" width="4.36328125" style="2" customWidth="1"/>
    <col min="12" max="12" width="23.08984375" style="2" customWidth="1"/>
    <col min="13" max="13" width="9" style="39"/>
    <col min="14" max="14" width="5" style="2" customWidth="1"/>
    <col min="15" max="15" width="9" style="39"/>
    <col min="16" max="16" width="13.26953125" style="2" bestFit="1" customWidth="1"/>
    <col min="17" max="16384" width="9" style="2"/>
  </cols>
  <sheetData>
    <row r="1" spans="1:17" s="11" customFormat="1" ht="35.5" x14ac:dyDescent="0.35">
      <c r="A1" s="60" t="s">
        <v>44</v>
      </c>
      <c r="B1" s="61"/>
      <c r="C1" s="61"/>
      <c r="D1" s="61"/>
      <c r="E1" s="61"/>
      <c r="F1" s="61"/>
      <c r="G1" s="42"/>
      <c r="H1" s="25"/>
      <c r="I1" s="61" t="s">
        <v>45</v>
      </c>
      <c r="J1" s="61"/>
      <c r="K1" s="61"/>
      <c r="L1" s="61"/>
      <c r="M1" s="61"/>
      <c r="N1" s="26"/>
      <c r="O1" s="40" t="s">
        <v>3</v>
      </c>
      <c r="P1" s="15" t="s">
        <v>19</v>
      </c>
      <c r="Q1" s="40" t="s">
        <v>2</v>
      </c>
    </row>
    <row r="2" spans="1:17" s="12" customFormat="1" ht="24" x14ac:dyDescent="0.8">
      <c r="A2" s="18" t="s">
        <v>5</v>
      </c>
      <c r="B2" s="69" t="s">
        <v>31</v>
      </c>
      <c r="C2" s="69"/>
      <c r="D2" s="69"/>
      <c r="E2" s="69"/>
      <c r="G2" s="19"/>
      <c r="H2" s="18"/>
      <c r="I2" s="44" t="s">
        <v>8</v>
      </c>
      <c r="J2" s="72" t="e">
        <f>'ปี1-1'!G10</f>
        <v>#DIV/0!</v>
      </c>
      <c r="K2" s="73"/>
      <c r="L2" s="45" t="s">
        <v>46</v>
      </c>
      <c r="M2" s="46" t="str">
        <f>IF('ปี1-1'!A3=0,"0.00",('ปี1-1'!F10)/('ปี1-1'!D10))</f>
        <v>0.00</v>
      </c>
      <c r="N2" s="19"/>
      <c r="O2" s="41" t="s">
        <v>36</v>
      </c>
      <c r="P2" s="16" t="s">
        <v>20</v>
      </c>
      <c r="Q2" s="41">
        <v>6</v>
      </c>
    </row>
    <row r="3" spans="1:17" s="12" customFormat="1" ht="24" x14ac:dyDescent="0.8">
      <c r="A3" s="18" t="s">
        <v>6</v>
      </c>
      <c r="B3" s="69" t="s">
        <v>31</v>
      </c>
      <c r="C3" s="69"/>
      <c r="D3" s="69"/>
      <c r="E3" s="69"/>
      <c r="G3" s="19"/>
      <c r="H3" s="18"/>
      <c r="I3" s="47" t="s">
        <v>9</v>
      </c>
      <c r="J3" s="74" t="e">
        <f>'ปี1-2'!G10</f>
        <v>#DIV/0!</v>
      </c>
      <c r="K3" s="75"/>
      <c r="L3" s="45" t="s">
        <v>47</v>
      </c>
      <c r="M3" s="46" t="str">
        <f>IF('ปี1-2'!A3=0,"0.00",('ปี1-1'!F10+'ปี1-2'!F10)/('ปี1-1'!D10+'ปี1-2'!D10))</f>
        <v>0.00</v>
      </c>
      <c r="N3" s="19"/>
      <c r="O3" s="41" t="s">
        <v>38</v>
      </c>
      <c r="P3" s="16" t="s">
        <v>21</v>
      </c>
      <c r="Q3" s="41">
        <v>5</v>
      </c>
    </row>
    <row r="4" spans="1:17" s="12" customFormat="1" ht="24" x14ac:dyDescent="0.8">
      <c r="A4" s="18" t="s">
        <v>18</v>
      </c>
      <c r="B4" s="69" t="s">
        <v>31</v>
      </c>
      <c r="C4" s="69"/>
      <c r="D4" s="69"/>
      <c r="E4" s="69"/>
      <c r="G4" s="19"/>
      <c r="H4" s="18"/>
      <c r="I4" s="48" t="s">
        <v>10</v>
      </c>
      <c r="J4" s="76" t="e">
        <f>'ปี2-1'!G10</f>
        <v>#DIV/0!</v>
      </c>
      <c r="K4" s="77"/>
      <c r="L4" s="49" t="s">
        <v>48</v>
      </c>
      <c r="M4" s="50" t="str">
        <f>IF('ปี2-1'!A3=0,"0.00",('ปี1-1'!F10+'ปี1-2'!F10+'ปี2-1'!F10)/('ปี1-1'!D10+'ปี1-2'!D10+'ปี2-1'!D10))</f>
        <v>0.00</v>
      </c>
      <c r="N4" s="19"/>
      <c r="O4" s="41" t="s">
        <v>37</v>
      </c>
      <c r="P4" s="16" t="s">
        <v>22</v>
      </c>
      <c r="Q4" s="41">
        <v>4</v>
      </c>
    </row>
    <row r="5" spans="1:17" s="12" customFormat="1" ht="24" x14ac:dyDescent="0.8">
      <c r="A5" s="18" t="s">
        <v>7</v>
      </c>
      <c r="B5" s="69" t="s">
        <v>31</v>
      </c>
      <c r="C5" s="69"/>
      <c r="D5" s="69"/>
      <c r="E5" s="69"/>
      <c r="G5" s="19"/>
      <c r="H5" s="18"/>
      <c r="I5" s="48" t="s">
        <v>11</v>
      </c>
      <c r="J5" s="78" t="e">
        <f>'ปี2-2'!G10</f>
        <v>#DIV/0!</v>
      </c>
      <c r="K5" s="79"/>
      <c r="L5" s="49" t="s">
        <v>49</v>
      </c>
      <c r="M5" s="50" t="str">
        <f>IF('ปี2-2'!A3=0,"0.00",('ปี1-1'!F10+'ปี1-2'!F10+'ปี2-1'!F10+'ปี2-2'!F10)/('ปี1-1'!D10+'ปี1-2'!D10+'ปี2-1'!D10+'ปี2-2'!D10))</f>
        <v>0.00</v>
      </c>
      <c r="N5" s="19"/>
      <c r="O5" s="41" t="s">
        <v>40</v>
      </c>
      <c r="P5" s="16" t="s">
        <v>23</v>
      </c>
      <c r="Q5" s="41">
        <v>3</v>
      </c>
    </row>
    <row r="6" spans="1:17" s="12" customFormat="1" ht="24" x14ac:dyDescent="0.8">
      <c r="A6" s="20"/>
      <c r="G6" s="19"/>
      <c r="H6" s="18"/>
      <c r="I6" s="51" t="s">
        <v>12</v>
      </c>
      <c r="J6" s="80" t="e">
        <f>'ปี3-1'!G10</f>
        <v>#DIV/0!</v>
      </c>
      <c r="K6" s="81"/>
      <c r="L6" s="52" t="s">
        <v>50</v>
      </c>
      <c r="M6" s="53" t="str">
        <f>IF('ปี3-1'!A3=0,"0.00",('ปี1-1'!F10+'ปี1-2'!F10+'ปี2-1'!F10+'ปี2-2'!F10+'ปี3-1'!F10)/('ปี1-1'!D10+'ปี1-2'!D10+'ปี2-1'!D10+'ปี2-2'!D10+'ปี3-1'!D10))</f>
        <v>0.00</v>
      </c>
      <c r="N6" s="19"/>
      <c r="O6" s="41" t="s">
        <v>41</v>
      </c>
      <c r="Q6" s="41">
        <v>2</v>
      </c>
    </row>
    <row r="7" spans="1:17" s="12" customFormat="1" ht="24" x14ac:dyDescent="0.8">
      <c r="A7" s="62" t="s">
        <v>33</v>
      </c>
      <c r="B7" s="63"/>
      <c r="D7" s="64" t="s">
        <v>29</v>
      </c>
      <c r="E7" s="64"/>
      <c r="F7" s="4" t="s">
        <v>24</v>
      </c>
      <c r="G7" s="19"/>
      <c r="H7" s="18"/>
      <c r="I7" s="54" t="s">
        <v>13</v>
      </c>
      <c r="J7" s="82" t="e">
        <f>'ปี3-2'!G10</f>
        <v>#DIV/0!</v>
      </c>
      <c r="K7" s="83"/>
      <c r="L7" s="52" t="s">
        <v>51</v>
      </c>
      <c r="M7" s="53" t="str">
        <f>IF('ปี3-2'!A3=0, "0.00",('ปี1-1'!F10+'ปี1-2'!F10+'ปี2-1'!F10+'ปี2-2'!F10+'ปี3-1'!F10+'ปี3-2'!F10)/('ปี1-1'!D10+'ปี1-2'!D10+'ปี2-1'!D10+'ปี2-2'!D10+'ปี3-1'!D10+'ปี3-2'!D10))</f>
        <v>0.00</v>
      </c>
      <c r="N7" s="19"/>
      <c r="O7" s="41" t="s">
        <v>42</v>
      </c>
      <c r="Q7" s="41">
        <v>1</v>
      </c>
    </row>
    <row r="8" spans="1:17" s="12" customFormat="1" ht="30" x14ac:dyDescent="0.8">
      <c r="A8" s="20"/>
      <c r="B8" s="33" t="s">
        <v>31</v>
      </c>
      <c r="C8" s="31" t="s">
        <v>30</v>
      </c>
      <c r="D8" s="67">
        <f>SUM(D9:D12)</f>
        <v>0</v>
      </c>
      <c r="E8" s="68"/>
      <c r="F8" s="32" t="e">
        <f>B8-D8</f>
        <v>#VALUE!</v>
      </c>
      <c r="G8" s="19"/>
      <c r="H8" s="18"/>
      <c r="I8" s="55" t="s">
        <v>14</v>
      </c>
      <c r="J8" s="84" t="e">
        <f>'ปี4-1'!G10</f>
        <v>#DIV/0!</v>
      </c>
      <c r="K8" s="85"/>
      <c r="L8" s="56" t="s">
        <v>52</v>
      </c>
      <c r="M8" s="57" t="str">
        <f>IF('ปี4-1'!A3=0,"0.00",('ปี1-1'!F10+'ปี1-2'!F10+'ปี2-1'!F10+'ปี2-2'!F10+'ปี3-1'!F10+'ปี3-2'!F10+'ปี4-1'!F10)/('ปี1-1'!D10+'ปี1-2'!D10+'ปี2-1'!D10+'ปี2-2'!D10+'ปี3-1'!D10+'ปี3-2'!D10+'ปี4-1'!D10))</f>
        <v>0.00</v>
      </c>
      <c r="N8" s="19"/>
      <c r="O8" s="41" t="s">
        <v>43</v>
      </c>
    </row>
    <row r="9" spans="1:17" s="12" customFormat="1" ht="24" x14ac:dyDescent="0.8">
      <c r="A9" s="21"/>
      <c r="B9" s="34" t="s">
        <v>31</v>
      </c>
      <c r="C9" s="27" t="s">
        <v>25</v>
      </c>
      <c r="D9" s="65">
        <f>SUM('ปี1-1:ปี4-2'!D11)</f>
        <v>0</v>
      </c>
      <c r="E9" s="66"/>
      <c r="F9" s="28" t="e">
        <f t="shared" ref="F9:F12" si="0">B9-D9</f>
        <v>#VALUE!</v>
      </c>
      <c r="G9" s="19"/>
      <c r="H9" s="18"/>
      <c r="I9" s="58" t="s">
        <v>15</v>
      </c>
      <c r="J9" s="86" t="e">
        <f>'ปี4-2'!G10</f>
        <v>#DIV/0!</v>
      </c>
      <c r="K9" s="87"/>
      <c r="L9" s="59" t="s">
        <v>51</v>
      </c>
      <c r="M9" s="57" t="str">
        <f>IF('ปี4-2'!A3=0,"0.00",('ปี1-1'!F10+'ปี1-2'!F10+'ปี2-1'!F10+'ปี2-2'!F10+'ปี3-1'!F10+'ปี3-2'!F10+'ปี4-1'!F10+'ปี4-2'!F10)/('ปี1-1'!D10+'ปี1-2'!D10+'ปี2-1'!D10+'ปี2-2'!D10+'ปี3-1'!D10+'ปี3-2'!D10+'ปี4-1'!D10+'ปี4-2'!D10))</f>
        <v>0.00</v>
      </c>
      <c r="N9" s="19"/>
      <c r="O9" s="41" t="s">
        <v>39</v>
      </c>
    </row>
    <row r="10" spans="1:17" s="12" customFormat="1" ht="24" x14ac:dyDescent="0.8">
      <c r="A10" s="21"/>
      <c r="B10" s="35" t="s">
        <v>31</v>
      </c>
      <c r="C10" s="27" t="s">
        <v>26</v>
      </c>
      <c r="D10" s="65">
        <f>SUM('ปี1-1:ปี4-2'!D12)</f>
        <v>0</v>
      </c>
      <c r="E10" s="66"/>
      <c r="F10" s="28" t="e">
        <f t="shared" si="0"/>
        <v>#VALUE!</v>
      </c>
      <c r="G10" s="19"/>
      <c r="H10" s="20"/>
      <c r="M10" s="17"/>
      <c r="N10" s="19"/>
      <c r="O10" s="41" t="s">
        <v>34</v>
      </c>
    </row>
    <row r="11" spans="1:17" s="12" customFormat="1" ht="24" x14ac:dyDescent="0.8">
      <c r="A11" s="21"/>
      <c r="B11" s="35" t="s">
        <v>31</v>
      </c>
      <c r="C11" s="27" t="s">
        <v>27</v>
      </c>
      <c r="D11" s="65">
        <f>SUM('ปี1-1:ปี4-2'!D13)</f>
        <v>0</v>
      </c>
      <c r="E11" s="66"/>
      <c r="F11" s="28" t="e">
        <f t="shared" si="0"/>
        <v>#VALUE!</v>
      </c>
      <c r="G11" s="19"/>
      <c r="H11" s="20"/>
      <c r="M11" s="17"/>
      <c r="N11" s="19"/>
      <c r="O11" s="41" t="s">
        <v>35</v>
      </c>
    </row>
    <row r="12" spans="1:17" s="12" customFormat="1" ht="24" x14ac:dyDescent="0.8">
      <c r="A12" s="21"/>
      <c r="B12" s="36" t="s">
        <v>31</v>
      </c>
      <c r="C12" s="29" t="s">
        <v>28</v>
      </c>
      <c r="D12" s="70">
        <f>SUM('ปี1-1:ปี4-2'!D14)</f>
        <v>0</v>
      </c>
      <c r="E12" s="71"/>
      <c r="F12" s="30" t="e">
        <f t="shared" si="0"/>
        <v>#VALUE!</v>
      </c>
      <c r="G12" s="19"/>
      <c r="H12" s="20"/>
      <c r="M12" s="17"/>
      <c r="N12" s="19"/>
      <c r="O12" s="17"/>
    </row>
    <row r="13" spans="1:17" s="12" customFormat="1" ht="24.5" thickBot="1" x14ac:dyDescent="0.85">
      <c r="A13" s="22"/>
      <c r="B13" s="23"/>
      <c r="C13" s="23"/>
      <c r="D13" s="23"/>
      <c r="E13" s="23"/>
      <c r="F13" s="23"/>
      <c r="G13" s="24"/>
      <c r="H13" s="22"/>
      <c r="I13" s="23"/>
      <c r="J13" s="23"/>
      <c r="K13" s="23"/>
      <c r="L13" s="23"/>
      <c r="M13" s="43"/>
      <c r="N13" s="24"/>
      <c r="O13" s="17"/>
    </row>
    <row r="14" spans="1:17" s="12" customFormat="1" ht="24" x14ac:dyDescent="0.8">
      <c r="M14" s="17"/>
      <c r="O14" s="17"/>
    </row>
  </sheetData>
  <sheetProtection algorithmName="SHA-512" hashValue="LxA4ZujGSA/fqok1iy7a7zkJLBkvCoOBmeGVGvj4iDS94z7WenvmkYws1hUNrfOdXCPO2eY1t2qkCUVGdfoVKw==" saltValue="ODc4NqdoekB48HX/qEUptw==" spinCount="100000" sheet="1" objects="1" scenarios="1" selectLockedCells="1"/>
  <mergeCells count="21">
    <mergeCell ref="D10:E10"/>
    <mergeCell ref="D11:E11"/>
    <mergeCell ref="D12:E12"/>
    <mergeCell ref="J2:K2"/>
    <mergeCell ref="J3:K3"/>
    <mergeCell ref="J4:K4"/>
    <mergeCell ref="J5:K5"/>
    <mergeCell ref="J6:K6"/>
    <mergeCell ref="J7:K7"/>
    <mergeCell ref="J8:K8"/>
    <mergeCell ref="J9:K9"/>
    <mergeCell ref="B4:E4"/>
    <mergeCell ref="B5:E5"/>
    <mergeCell ref="A1:F1"/>
    <mergeCell ref="A7:B7"/>
    <mergeCell ref="D7:E7"/>
    <mergeCell ref="I1:M1"/>
    <mergeCell ref="D9:E9"/>
    <mergeCell ref="D8:E8"/>
    <mergeCell ref="B2:E2"/>
    <mergeCell ref="B3:E3"/>
  </mergeCells>
  <pageMargins left="0.7" right="0.7" top="1.0466666666666666" bottom="0.9" header="0.64" footer="0.44666666666666666"/>
  <pageSetup scale="64" orientation="landscape" horizontalDpi="0" verticalDpi="0" r:id="rId1"/>
  <headerFooter>
    <oddHeader xml:space="preserve">&amp;C&amp;"TH Sarabun New,Bold"&amp;20&amp;K000000ระบบคำนวณผลการเรียน
</oddHeader>
    <oddFooter>&amp;R&amp;"TH Sarabun New,Regular"&amp;14Copyright by Bunpod 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5"/>
  <sheetViews>
    <sheetView zoomScale="120" zoomScaleNormal="120" workbookViewId="0">
      <selection activeCell="D3" sqref="D3"/>
    </sheetView>
  </sheetViews>
  <sheetFormatPr defaultColWidth="9" defaultRowHeight="24" x14ac:dyDescent="0.35"/>
  <cols>
    <col min="1" max="1" width="8.90625" style="5" customWidth="1"/>
    <col min="2" max="2" width="34.90625" style="5" customWidth="1"/>
    <col min="3" max="3" width="13.90625" style="5" bestFit="1" customWidth="1"/>
    <col min="4" max="4" width="9" style="5"/>
    <col min="5" max="5" width="6" style="5" customWidth="1"/>
    <col min="6" max="6" width="4.36328125" style="9" customWidth="1"/>
    <col min="7" max="7" width="13.36328125" style="5" customWidth="1"/>
    <col min="8" max="8" width="9" style="5"/>
    <col min="9" max="10" width="5.26953125" style="5" customWidth="1"/>
    <col min="11" max="16384" width="9" style="5"/>
  </cols>
  <sheetData>
    <row r="1" spans="1:7" ht="30" x14ac:dyDescent="0.35">
      <c r="A1" s="88" t="s">
        <v>8</v>
      </c>
      <c r="B1" s="88"/>
      <c r="C1" s="88"/>
      <c r="D1" s="88"/>
      <c r="E1" s="88"/>
      <c r="F1" s="88"/>
      <c r="G1" s="88"/>
    </row>
    <row r="2" spans="1:7" s="4" customFormat="1" x14ac:dyDescent="0.35">
      <c r="A2" s="4" t="s">
        <v>0</v>
      </c>
      <c r="B2" s="4" t="s">
        <v>1</v>
      </c>
      <c r="C2" s="4" t="s">
        <v>19</v>
      </c>
      <c r="D2" s="4" t="s">
        <v>2</v>
      </c>
      <c r="E2" s="4" t="s">
        <v>3</v>
      </c>
      <c r="F2" s="8" t="s">
        <v>4</v>
      </c>
    </row>
    <row r="3" spans="1:7" x14ac:dyDescent="0.35">
      <c r="A3" s="6"/>
      <c r="B3" s="13"/>
      <c r="C3" s="6"/>
      <c r="D3" s="6"/>
      <c r="E3" s="6"/>
      <c r="F3" s="9" t="str">
        <f>IF(E3="A",D3*4,(IF(E3="B+",D3*3.5,(IF(E3="B",D3*3,(IF(E3="C+",D3*2.5,(IF(E3="C",D3*2,(IF(E3="D+",D3*1.5,(IF(E3="D",D3*1,IF(E3="F",D3*0, "ยังไม่มีเกรด"))))))))))))))</f>
        <v>ยังไม่มีเกรด</v>
      </c>
    </row>
    <row r="4" spans="1:7" x14ac:dyDescent="0.35">
      <c r="A4" s="6"/>
      <c r="B4" s="13"/>
      <c r="C4" s="6"/>
      <c r="D4" s="6"/>
      <c r="E4" s="6"/>
      <c r="F4" s="9" t="str">
        <f t="shared" ref="F4:F9" si="0">IF(E4="A",D4*4,(IF(E4="B+",D4*3.5,(IF(E4="B",D4*3,(IF(E4="C+",D4*2.5,(IF(E4="C",D4*2,(IF(E4="D+",D4*1.5,(IF(E4="D",D4*1,IF(E4="F",D4*0, "ยังไม่มีเกรด"))))))))))))))</f>
        <v>ยังไม่มีเกรด</v>
      </c>
    </row>
    <row r="5" spans="1:7" x14ac:dyDescent="0.35">
      <c r="A5" s="6"/>
      <c r="B5" s="13"/>
      <c r="C5" s="6"/>
      <c r="D5" s="6"/>
      <c r="E5" s="6"/>
      <c r="F5" s="9" t="str">
        <f t="shared" si="0"/>
        <v>ยังไม่มีเกรด</v>
      </c>
    </row>
    <row r="6" spans="1:7" x14ac:dyDescent="0.35">
      <c r="A6" s="6"/>
      <c r="B6" s="13"/>
      <c r="C6" s="6"/>
      <c r="D6" s="6"/>
      <c r="E6" s="6"/>
      <c r="F6" s="9" t="str">
        <f t="shared" si="0"/>
        <v>ยังไม่มีเกรด</v>
      </c>
    </row>
    <row r="7" spans="1:7" x14ac:dyDescent="0.35">
      <c r="A7" s="6"/>
      <c r="B7" s="13"/>
      <c r="C7" s="6"/>
      <c r="D7" s="6"/>
      <c r="E7" s="6"/>
      <c r="F7" s="9" t="str">
        <f t="shared" si="0"/>
        <v>ยังไม่มีเกรด</v>
      </c>
    </row>
    <row r="8" spans="1:7" x14ac:dyDescent="0.35">
      <c r="A8" s="6"/>
      <c r="B8" s="13"/>
      <c r="C8" s="6"/>
      <c r="D8" s="6"/>
      <c r="E8" s="6"/>
      <c r="F8" s="9" t="str">
        <f t="shared" si="0"/>
        <v>ยังไม่มีเกรด</v>
      </c>
    </row>
    <row r="9" spans="1:7" x14ac:dyDescent="0.35">
      <c r="A9" s="6"/>
      <c r="B9" s="13"/>
      <c r="C9" s="6"/>
      <c r="D9" s="6"/>
      <c r="E9" s="6"/>
      <c r="F9" s="9" t="str">
        <f t="shared" si="0"/>
        <v>ยังไม่มีเกรด</v>
      </c>
      <c r="G9" s="4" t="s">
        <v>17</v>
      </c>
    </row>
    <row r="10" spans="1:7" s="14" customFormat="1" ht="27" x14ac:dyDescent="0.35">
      <c r="A10" s="89" t="s">
        <v>16</v>
      </c>
      <c r="B10" s="89"/>
      <c r="D10" s="3">
        <f>SUMIFS(D3:D9,A3:A9, "&gt;0",E3:E9,"&lt;&gt;I",E3:E9,"&lt;&gt;F",E3:E9,"&lt;&gt;M")</f>
        <v>0</v>
      </c>
      <c r="F10" s="10">
        <f>SUM(F3:F9)</f>
        <v>0</v>
      </c>
      <c r="G10" s="7" t="e">
        <f>F10/D10</f>
        <v>#DIV/0!</v>
      </c>
    </row>
    <row r="11" spans="1:7" x14ac:dyDescent="0.35">
      <c r="C11" s="38" t="s">
        <v>20</v>
      </c>
      <c r="D11" s="38">
        <f>SUMIFS(D3:D9,A3:A9,"&gt;0",C3:C9,"ศึกษาทั่วไป",E3:E9,"&lt;&gt;I",E3:E9,"&lt;&gt;F",E3:E9,"&lt;&gt;M")</f>
        <v>0</v>
      </c>
    </row>
    <row r="12" spans="1:7" x14ac:dyDescent="0.35">
      <c r="C12" s="38" t="s">
        <v>21</v>
      </c>
      <c r="D12" s="38">
        <f>SUMIFS(D3:D9,A3:A9,"&gt;0",C3:C9,"บังคับ",E3:E9,"&lt;&gt;I",E3:E9,"&lt;&gt;F",E3:E9,"&lt;&gt;M")</f>
        <v>0</v>
      </c>
    </row>
    <row r="13" spans="1:7" x14ac:dyDescent="0.35">
      <c r="C13" s="38" t="s">
        <v>22</v>
      </c>
      <c r="D13" s="38">
        <f>SUMIFS(D3:D9,A3:A9,"&gt;0",C3:C9,"เลือก",E3:E9,"&lt;&gt;I",E3:E9,"&lt;&gt;F",E3:E9,"&lt;&gt;M")</f>
        <v>0</v>
      </c>
    </row>
    <row r="14" spans="1:7" x14ac:dyDescent="0.35">
      <c r="C14" s="38" t="s">
        <v>32</v>
      </c>
      <c r="D14" s="38">
        <f>SUMIFS(D3:D9,A3:A9,"&gt;0",C3:C9,"ฝึกประสบการณ์ฯ",E3:E9,"&lt;&gt;I",E3:E9,"&lt;&gt;F",E3:E9,"&lt;&gt;M")</f>
        <v>0</v>
      </c>
    </row>
    <row r="15" spans="1:7" x14ac:dyDescent="0.35">
      <c r="C15" s="37"/>
      <c r="D15" s="37"/>
    </row>
  </sheetData>
  <sheetProtection algorithmName="SHA-512" hashValue="It52/omWuqL35LIiX/tq8oCo5DJH1+7WYCtbhCiarkQTCt7rALFjh36eOgdeWNQs0WriAvb9ev0LDHI1wyYNCQ==" saltValue="eiP7sSGtAr9SwmOlMwCW2g==" spinCount="100000" sheet="1" objects="1" scenarios="1" selectLockedCells="1"/>
  <mergeCells count="2">
    <mergeCell ref="A1:G1"/>
    <mergeCell ref="A10:B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100-000000000000}">
          <x14:formula1>
            <xm:f>สรุปรายงาน!$P$2:$P$5</xm:f>
          </x14:formula1>
          <xm:sqref>C3:C9</xm:sqref>
        </x14:dataValidation>
        <x14:dataValidation type="list" showInputMessage="1" showErrorMessage="1" xr:uid="{00000000-0002-0000-0100-000001000000}">
          <x14:formula1>
            <xm:f>สรุปรายงาน!$O$2:$O$11</xm:f>
          </x14:formula1>
          <xm:sqref>E3:E9</xm:sqref>
        </x14:dataValidation>
        <x14:dataValidation type="list" showInputMessage="1" showErrorMessage="1" xr:uid="{00000000-0002-0000-0100-000002000000}">
          <x14:formula1>
            <xm:f>สรุปรายงาน!$Q$2:$Q$7</xm:f>
          </x14:formula1>
          <xm:sqref>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G14"/>
  <sheetViews>
    <sheetView zoomScale="120" zoomScaleNormal="120" workbookViewId="0">
      <selection activeCell="A3" sqref="A3"/>
    </sheetView>
  </sheetViews>
  <sheetFormatPr defaultColWidth="9" defaultRowHeight="24" x14ac:dyDescent="0.35"/>
  <cols>
    <col min="1" max="1" width="8.90625" style="5" customWidth="1"/>
    <col min="2" max="2" width="34.90625" style="5" customWidth="1"/>
    <col min="3" max="3" width="13.90625" style="5" bestFit="1" customWidth="1"/>
    <col min="4" max="4" width="9" style="5"/>
    <col min="5" max="5" width="6" style="5" customWidth="1"/>
    <col min="6" max="6" width="4.36328125" style="9" customWidth="1"/>
    <col min="7" max="7" width="13.36328125" style="5" customWidth="1"/>
    <col min="8" max="8" width="9" style="5"/>
    <col min="9" max="10" width="5.26953125" style="5" customWidth="1"/>
    <col min="11" max="16384" width="9" style="5"/>
  </cols>
  <sheetData>
    <row r="1" spans="1:7" ht="30" x14ac:dyDescent="0.35">
      <c r="A1" s="88" t="s">
        <v>9</v>
      </c>
      <c r="B1" s="88"/>
      <c r="C1" s="88"/>
      <c r="D1" s="88"/>
      <c r="E1" s="88"/>
      <c r="F1" s="88"/>
      <c r="G1" s="88"/>
    </row>
    <row r="2" spans="1:7" s="4" customFormat="1" x14ac:dyDescent="0.35">
      <c r="A2" s="4" t="s">
        <v>0</v>
      </c>
      <c r="B2" s="4" t="s">
        <v>1</v>
      </c>
      <c r="C2" s="4" t="s">
        <v>19</v>
      </c>
      <c r="D2" s="4" t="s">
        <v>2</v>
      </c>
      <c r="E2" s="4" t="s">
        <v>3</v>
      </c>
      <c r="F2" s="8" t="s">
        <v>4</v>
      </c>
    </row>
    <row r="3" spans="1:7" x14ac:dyDescent="0.35">
      <c r="A3" s="6"/>
      <c r="B3" s="13"/>
      <c r="C3" s="6"/>
      <c r="D3" s="6"/>
      <c r="E3" s="6"/>
      <c r="F3" s="9" t="str">
        <f>IF(E3="A",D3*4,(IF(E3="B+",D3*3.5,(IF(E3="B",D3*3,(IF(E3="C+",D3*2.5,(IF(E3="C",D3*2,(IF(E3="D+",D3*1.5,(IF(E3="D",D3*1,IF(E3="F",D3*0, "ยังไม่มีเกรด"))))))))))))))</f>
        <v>ยังไม่มีเกรด</v>
      </c>
    </row>
    <row r="4" spans="1:7" x14ac:dyDescent="0.35">
      <c r="A4" s="6"/>
      <c r="B4" s="13"/>
      <c r="C4" s="6"/>
      <c r="D4" s="6"/>
      <c r="E4" s="6"/>
      <c r="F4" s="9" t="str">
        <f t="shared" ref="F4:F9" si="0">IF(E4="A",D4*4,(IF(E4="B+",D4*3.5,(IF(E4="B",D4*3,(IF(E4="C+",D4*2.5,(IF(E4="C",D4*2,(IF(E4="D+",D4*1.5,(IF(E4="D",D4*1,IF(E4="F",D4*0, "ยังไม่มีเกรด"))))))))))))))</f>
        <v>ยังไม่มีเกรด</v>
      </c>
    </row>
    <row r="5" spans="1:7" x14ac:dyDescent="0.35">
      <c r="A5" s="6"/>
      <c r="B5" s="13"/>
      <c r="C5" s="6"/>
      <c r="D5" s="6"/>
      <c r="E5" s="6"/>
      <c r="F5" s="9" t="str">
        <f t="shared" si="0"/>
        <v>ยังไม่มีเกรด</v>
      </c>
    </row>
    <row r="6" spans="1:7" x14ac:dyDescent="0.35">
      <c r="A6" s="6"/>
      <c r="B6" s="13"/>
      <c r="C6" s="6"/>
      <c r="D6" s="6"/>
      <c r="E6" s="6"/>
      <c r="F6" s="9" t="str">
        <f t="shared" si="0"/>
        <v>ยังไม่มีเกรด</v>
      </c>
    </row>
    <row r="7" spans="1:7" x14ac:dyDescent="0.35">
      <c r="A7" s="6"/>
      <c r="B7" s="13"/>
      <c r="C7" s="6"/>
      <c r="D7" s="6"/>
      <c r="E7" s="6"/>
      <c r="F7" s="9" t="str">
        <f t="shared" si="0"/>
        <v>ยังไม่มีเกรด</v>
      </c>
    </row>
    <row r="8" spans="1:7" x14ac:dyDescent="0.35">
      <c r="A8" s="6"/>
      <c r="B8" s="13"/>
      <c r="C8" s="6"/>
      <c r="D8" s="6"/>
      <c r="E8" s="6"/>
      <c r="F8" s="9" t="str">
        <f t="shared" si="0"/>
        <v>ยังไม่มีเกรด</v>
      </c>
    </row>
    <row r="9" spans="1:7" x14ac:dyDescent="0.35">
      <c r="A9" s="6"/>
      <c r="B9" s="13"/>
      <c r="C9" s="6"/>
      <c r="D9" s="6"/>
      <c r="E9" s="6"/>
      <c r="F9" s="9" t="str">
        <f t="shared" si="0"/>
        <v>ยังไม่มีเกรด</v>
      </c>
      <c r="G9" s="4" t="s">
        <v>17</v>
      </c>
    </row>
    <row r="10" spans="1:7" s="14" customFormat="1" ht="27" x14ac:dyDescent="0.35">
      <c r="A10" s="89" t="s">
        <v>16</v>
      </c>
      <c r="B10" s="89"/>
      <c r="D10" s="3">
        <f>SUMIFS(D3:D9,A3:A9, "&gt;0",E3:E9,"&lt;&gt;I",E3:E9,"&lt;&gt;F",E3:E9,"&lt;&gt;M")</f>
        <v>0</v>
      </c>
      <c r="F10" s="10">
        <f>SUM(F3:F9)</f>
        <v>0</v>
      </c>
      <c r="G10" s="7" t="e">
        <f>F10/D10</f>
        <v>#DIV/0!</v>
      </c>
    </row>
    <row r="11" spans="1:7" x14ac:dyDescent="0.35">
      <c r="C11" s="38" t="s">
        <v>20</v>
      </c>
      <c r="D11" s="38">
        <f>SUMIFS(D3:D9,A3:A9,"&gt;0",C3:C9,"ศึกษาทั่วไป",E3:E9,"&lt;&gt;I",E3:E9,"&lt;&gt;F",E3:E9,"&lt;&gt;M")</f>
        <v>0</v>
      </c>
    </row>
    <row r="12" spans="1:7" x14ac:dyDescent="0.35">
      <c r="C12" s="38" t="s">
        <v>21</v>
      </c>
      <c r="D12" s="38">
        <f>SUMIFS(D3:D9,A3:A9,"&gt;0",C3:C9,"บังคับ",E3:E9,"&lt;&gt;I",E3:E9,"&lt;&gt;F",E3:E9,"&lt;&gt;M")</f>
        <v>0</v>
      </c>
    </row>
    <row r="13" spans="1:7" x14ac:dyDescent="0.35">
      <c r="C13" s="38" t="s">
        <v>22</v>
      </c>
      <c r="D13" s="38">
        <f>SUMIFS(D3:D9,A3:A9,"&gt;0",C3:C9,"เลือก",E3:E9,"&lt;&gt;I",E3:E9,"&lt;&gt;F",E3:E9,"&lt;&gt;M")</f>
        <v>0</v>
      </c>
    </row>
    <row r="14" spans="1:7" x14ac:dyDescent="0.35">
      <c r="C14" s="38" t="s">
        <v>32</v>
      </c>
      <c r="D14" s="38">
        <f>SUMIFS(D3:D9,A3:A9,"&gt;0",C3:C9,"ฝึกประสบการณ์ฯ",E3:E9,"&lt;&gt;I",E3:E9,"&lt;&gt;F",E3:E9,"&lt;&gt;M")</f>
        <v>0</v>
      </c>
    </row>
  </sheetData>
  <sheetProtection algorithmName="SHA-512" hashValue="WAeJ8LN9PuklZ+Gxa5qA7KvbSiLFjXKUzrejJq/m6pROBBrMJxf3OhDHDgjadqAahiY2ZzJ+KjhoDEgcurUd1g==" saltValue="31ms4XozxeEvmA05eQ1Uiw==" spinCount="100000" sheet="1" objects="1" scenarios="1" selectLockedCells="1"/>
  <mergeCells count="2">
    <mergeCell ref="A1:G1"/>
    <mergeCell ref="A10:B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200-000000000000}">
          <x14:formula1>
            <xm:f>สรุปรายงาน!$P$2:$P$5</xm:f>
          </x14:formula1>
          <xm:sqref>C3:C9</xm:sqref>
        </x14:dataValidation>
        <x14:dataValidation type="list" allowBlank="1" showInputMessage="1" showErrorMessage="1" xr:uid="{00000000-0002-0000-0200-000001000000}">
          <x14:formula1>
            <xm:f>สรุปรายงาน!$O$2:$O$11</xm:f>
          </x14:formula1>
          <xm:sqref>E3:E9</xm:sqref>
        </x14:dataValidation>
        <x14:dataValidation type="list" showInputMessage="1" showErrorMessage="1" xr:uid="{00000000-0002-0000-0200-000002000000}">
          <x14:formula1>
            <xm:f>สรุปรายงาน!$Q$2:$Q$7</xm:f>
          </x14:formula1>
          <xm:sqref>D3:D9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14"/>
  <sheetViews>
    <sheetView zoomScale="120" zoomScaleNormal="120" workbookViewId="0">
      <selection activeCell="A3" sqref="A3"/>
    </sheetView>
  </sheetViews>
  <sheetFormatPr defaultColWidth="9" defaultRowHeight="24" x14ac:dyDescent="0.35"/>
  <cols>
    <col min="1" max="1" width="8.90625" style="5" customWidth="1"/>
    <col min="2" max="2" width="34.90625" style="5" customWidth="1"/>
    <col min="3" max="3" width="13.90625" style="5" bestFit="1" customWidth="1"/>
    <col min="4" max="4" width="9" style="5"/>
    <col min="5" max="5" width="6" style="5" customWidth="1"/>
    <col min="6" max="6" width="4.36328125" style="9" customWidth="1"/>
    <col min="7" max="7" width="13.36328125" style="5" customWidth="1"/>
    <col min="8" max="8" width="9" style="5"/>
    <col min="9" max="10" width="5.26953125" style="5" customWidth="1"/>
    <col min="11" max="16384" width="9" style="5"/>
  </cols>
  <sheetData>
    <row r="1" spans="1:7" ht="30" x14ac:dyDescent="0.35">
      <c r="A1" s="90" t="s">
        <v>10</v>
      </c>
      <c r="B1" s="90"/>
      <c r="C1" s="90"/>
      <c r="D1" s="90"/>
      <c r="E1" s="90"/>
      <c r="F1" s="90"/>
      <c r="G1" s="90"/>
    </row>
    <row r="2" spans="1:7" s="4" customFormat="1" x14ac:dyDescent="0.35">
      <c r="A2" s="4" t="s">
        <v>0</v>
      </c>
      <c r="B2" s="4" t="s">
        <v>1</v>
      </c>
      <c r="C2" s="4" t="s">
        <v>19</v>
      </c>
      <c r="D2" s="4" t="s">
        <v>2</v>
      </c>
      <c r="E2" s="4" t="s">
        <v>3</v>
      </c>
      <c r="F2" s="8" t="s">
        <v>4</v>
      </c>
    </row>
    <row r="3" spans="1:7" x14ac:dyDescent="0.35">
      <c r="A3" s="6"/>
      <c r="B3" s="13"/>
      <c r="C3" s="6"/>
      <c r="D3" s="6"/>
      <c r="E3" s="6"/>
      <c r="F3" s="9" t="str">
        <f>IF(E3="A",D3*4,(IF(E3="B+",D3*3.5,(IF(E3="B",D3*3,(IF(E3="C+",D3*2.5,(IF(E3="C",D3*2,(IF(E3="D+",D3*1.5,(IF(E3="D",D3*1,IF(E3="F",D3*0, "ยังไม่มีเกรด"))))))))))))))</f>
        <v>ยังไม่มีเกรด</v>
      </c>
    </row>
    <row r="4" spans="1:7" x14ac:dyDescent="0.35">
      <c r="A4" s="6"/>
      <c r="B4" s="13"/>
      <c r="C4" s="6"/>
      <c r="D4" s="6"/>
      <c r="E4" s="6"/>
      <c r="F4" s="9" t="str">
        <f t="shared" ref="F4:F9" si="0">IF(E4="A",D4*4,(IF(E4="B+",D4*3.5,(IF(E4="B",D4*3,(IF(E4="C+",D4*2.5,(IF(E4="C",D4*2,(IF(E4="D+",D4*1.5,(IF(E4="D",D4*1,IF(E4="F",D4*0, "ยังไม่มีเกรด"))))))))))))))</f>
        <v>ยังไม่มีเกรด</v>
      </c>
    </row>
    <row r="5" spans="1:7" x14ac:dyDescent="0.35">
      <c r="A5" s="6"/>
      <c r="B5" s="13"/>
      <c r="C5" s="6"/>
      <c r="D5" s="6"/>
      <c r="E5" s="6"/>
      <c r="F5" s="9" t="str">
        <f t="shared" si="0"/>
        <v>ยังไม่มีเกรด</v>
      </c>
    </row>
    <row r="6" spans="1:7" x14ac:dyDescent="0.35">
      <c r="A6" s="6"/>
      <c r="B6" s="13"/>
      <c r="C6" s="6"/>
      <c r="D6" s="6"/>
      <c r="E6" s="6"/>
      <c r="F6" s="9" t="str">
        <f t="shared" si="0"/>
        <v>ยังไม่มีเกรด</v>
      </c>
    </row>
    <row r="7" spans="1:7" x14ac:dyDescent="0.35">
      <c r="A7" s="6"/>
      <c r="B7" s="13"/>
      <c r="C7" s="6"/>
      <c r="D7" s="6"/>
      <c r="E7" s="6"/>
      <c r="F7" s="9" t="str">
        <f t="shared" si="0"/>
        <v>ยังไม่มีเกรด</v>
      </c>
    </row>
    <row r="8" spans="1:7" x14ac:dyDescent="0.35">
      <c r="A8" s="6"/>
      <c r="B8" s="13"/>
      <c r="C8" s="6"/>
      <c r="D8" s="6"/>
      <c r="E8" s="6"/>
      <c r="F8" s="9" t="str">
        <f t="shared" si="0"/>
        <v>ยังไม่มีเกรด</v>
      </c>
    </row>
    <row r="9" spans="1:7" x14ac:dyDescent="0.35">
      <c r="A9" s="6"/>
      <c r="B9" s="13"/>
      <c r="C9" s="6"/>
      <c r="D9" s="6"/>
      <c r="E9" s="6"/>
      <c r="F9" s="9" t="str">
        <f t="shared" si="0"/>
        <v>ยังไม่มีเกรด</v>
      </c>
      <c r="G9" s="4" t="s">
        <v>17</v>
      </c>
    </row>
    <row r="10" spans="1:7" s="14" customFormat="1" ht="27" x14ac:dyDescent="0.35">
      <c r="A10" s="89" t="s">
        <v>16</v>
      </c>
      <c r="B10" s="89"/>
      <c r="D10" s="3">
        <f>SUMIFS(D3:D9,A3:A9, "&gt;0",E3:E9,"&lt;&gt;I",E3:E9,"&lt;&gt;F",E3:E9,"&lt;&gt;M")</f>
        <v>0</v>
      </c>
      <c r="F10" s="10">
        <f>SUM(F3:F9)</f>
        <v>0</v>
      </c>
      <c r="G10" s="7" t="e">
        <f>F10/D10</f>
        <v>#DIV/0!</v>
      </c>
    </row>
    <row r="11" spans="1:7" x14ac:dyDescent="0.35">
      <c r="C11" s="38" t="s">
        <v>20</v>
      </c>
      <c r="D11" s="38">
        <f>SUMIFS(D3:D9,A3:A9,"&gt;0",C3:C9,"ศึกษาทั่วไป",E3:E9,"&lt;&gt;I",E3:E9,"&lt;&gt;F",E3:E9,"&lt;&gt;M")</f>
        <v>0</v>
      </c>
    </row>
    <row r="12" spans="1:7" x14ac:dyDescent="0.35">
      <c r="C12" s="38" t="s">
        <v>21</v>
      </c>
      <c r="D12" s="38">
        <f>SUMIFS(D3:D9,A3:A9,"&gt;0",C3:C9,"บังคับ",E3:E9,"&lt;&gt;I",E3:E9,"&lt;&gt;F",E3:E9,"&lt;&gt;M")</f>
        <v>0</v>
      </c>
    </row>
    <row r="13" spans="1:7" x14ac:dyDescent="0.35">
      <c r="C13" s="38" t="s">
        <v>22</v>
      </c>
      <c r="D13" s="38">
        <f>SUMIFS(D3:D9,A3:A9,"&gt;0",C3:C9,"เลือก",E3:E9,"&lt;&gt;I",E3:E9,"&lt;&gt;F",E3:E9,"&lt;&gt;M")</f>
        <v>0</v>
      </c>
    </row>
    <row r="14" spans="1:7" x14ac:dyDescent="0.35">
      <c r="C14" s="38" t="s">
        <v>32</v>
      </c>
      <c r="D14" s="38">
        <f>SUMIFS(D3:D9,A3:A9,"&gt;0",C3:C9,"ฝึกประสบการณ์ฯ",E3:E9,"&lt;&gt;I",E3:E9,"&lt;&gt;F",E3:E9,"&lt;&gt;M")</f>
        <v>0</v>
      </c>
    </row>
  </sheetData>
  <sheetProtection algorithmName="SHA-512" hashValue="Hb4hDUpxjssnd2AcMPFA1/Y/r1r0/3VzFwxzyV6WgXtrmwupNeOYMHcEy571zknau8LdWF1V5BoRdZ9XH05cuA==" saltValue="eSXcrnnK54xFvfGdLvKVdA==" spinCount="100000" sheet="1" objects="1" scenarios="1" selectLockedCells="1"/>
  <mergeCells count="2">
    <mergeCell ref="A1:G1"/>
    <mergeCell ref="A10:B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300-000000000000}">
          <x14:formula1>
            <xm:f>สรุปรายงาน!$P$2:$P$5</xm:f>
          </x14:formula1>
          <xm:sqref>C3:C9</xm:sqref>
        </x14:dataValidation>
        <x14:dataValidation type="list" showInputMessage="1" showErrorMessage="1" xr:uid="{00000000-0002-0000-0300-000001000000}">
          <x14:formula1>
            <xm:f>สรุปรายงาน!$O$2:$O$11</xm:f>
          </x14:formula1>
          <xm:sqref>E3:E9</xm:sqref>
        </x14:dataValidation>
        <x14:dataValidation type="list" allowBlank="1" showInputMessage="1" showErrorMessage="1" xr:uid="{00000000-0002-0000-0300-000002000000}">
          <x14:formula1>
            <xm:f>สรุปรายงาน!$Q$2:$Q$7</xm:f>
          </x14:formula1>
          <xm:sqref>D3:D9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G14"/>
  <sheetViews>
    <sheetView zoomScale="120" zoomScaleNormal="120" workbookViewId="0">
      <selection activeCell="A3" sqref="A3"/>
    </sheetView>
  </sheetViews>
  <sheetFormatPr defaultColWidth="9" defaultRowHeight="24" x14ac:dyDescent="0.35"/>
  <cols>
    <col min="1" max="1" width="8.90625" style="5" customWidth="1"/>
    <col min="2" max="2" width="34.90625" style="5" customWidth="1"/>
    <col min="3" max="3" width="13.90625" style="5" bestFit="1" customWidth="1"/>
    <col min="4" max="4" width="9" style="5"/>
    <col min="5" max="5" width="6" style="5" customWidth="1"/>
    <col min="6" max="6" width="4.36328125" style="9" customWidth="1"/>
    <col min="7" max="7" width="13.36328125" style="5" customWidth="1"/>
    <col min="8" max="8" width="9" style="5"/>
    <col min="9" max="10" width="5.26953125" style="5" customWidth="1"/>
    <col min="11" max="16384" width="9" style="5"/>
  </cols>
  <sheetData>
    <row r="1" spans="1:7" ht="30" x14ac:dyDescent="0.35">
      <c r="A1" s="90" t="s">
        <v>11</v>
      </c>
      <c r="B1" s="90"/>
      <c r="C1" s="90"/>
      <c r="D1" s="90"/>
      <c r="E1" s="90"/>
      <c r="F1" s="90"/>
      <c r="G1" s="90"/>
    </row>
    <row r="2" spans="1:7" s="4" customFormat="1" x14ac:dyDescent="0.35">
      <c r="A2" s="4" t="s">
        <v>0</v>
      </c>
      <c r="B2" s="4" t="s">
        <v>1</v>
      </c>
      <c r="C2" s="4" t="s">
        <v>19</v>
      </c>
      <c r="D2" s="4" t="s">
        <v>2</v>
      </c>
      <c r="E2" s="4" t="s">
        <v>3</v>
      </c>
      <c r="F2" s="8" t="s">
        <v>4</v>
      </c>
    </row>
    <row r="3" spans="1:7" x14ac:dyDescent="0.35">
      <c r="A3" s="6"/>
      <c r="B3" s="13"/>
      <c r="C3" s="6"/>
      <c r="D3" s="6"/>
      <c r="E3" s="6"/>
      <c r="F3" s="9" t="str">
        <f>IF(E3="A",D3*4,(IF(E3="B+",D3*3.5,(IF(E3="B",D3*3,(IF(E3="C+",D3*2.5,(IF(E3="C",D3*2,(IF(E3="D+",D3*1.5,(IF(E3="D",D3*1,IF(E3="F",D3*0, "ยังไม่มีเกรด"))))))))))))))</f>
        <v>ยังไม่มีเกรด</v>
      </c>
    </row>
    <row r="4" spans="1:7" x14ac:dyDescent="0.35">
      <c r="A4" s="6"/>
      <c r="B4" s="13"/>
      <c r="C4" s="6"/>
      <c r="D4" s="6"/>
      <c r="E4" s="6"/>
      <c r="F4" s="9" t="str">
        <f t="shared" ref="F4:F9" si="0">IF(E4="A",D4*4,(IF(E4="B+",D4*3.5,(IF(E4="B",D4*3,(IF(E4="C+",D4*2.5,(IF(E4="C",D4*2,(IF(E4="D+",D4*1.5,(IF(E4="D",D4*1,IF(E4="F",D4*0, "ยังไม่มีเกรด"))))))))))))))</f>
        <v>ยังไม่มีเกรด</v>
      </c>
    </row>
    <row r="5" spans="1:7" x14ac:dyDescent="0.35">
      <c r="A5" s="6"/>
      <c r="B5" s="13"/>
      <c r="C5" s="6"/>
      <c r="D5" s="6"/>
      <c r="E5" s="6"/>
      <c r="F5" s="9" t="str">
        <f t="shared" si="0"/>
        <v>ยังไม่มีเกรด</v>
      </c>
    </row>
    <row r="6" spans="1:7" x14ac:dyDescent="0.35">
      <c r="A6" s="6"/>
      <c r="B6" s="13"/>
      <c r="C6" s="6"/>
      <c r="D6" s="6"/>
      <c r="E6" s="6"/>
      <c r="F6" s="9" t="str">
        <f t="shared" si="0"/>
        <v>ยังไม่มีเกรด</v>
      </c>
    </row>
    <row r="7" spans="1:7" x14ac:dyDescent="0.35">
      <c r="A7" s="6"/>
      <c r="B7" s="13"/>
      <c r="C7" s="6"/>
      <c r="D7" s="6"/>
      <c r="E7" s="6"/>
      <c r="F7" s="9" t="str">
        <f t="shared" si="0"/>
        <v>ยังไม่มีเกรด</v>
      </c>
    </row>
    <row r="8" spans="1:7" x14ac:dyDescent="0.35">
      <c r="A8" s="6"/>
      <c r="B8" s="13"/>
      <c r="C8" s="6"/>
      <c r="D8" s="6"/>
      <c r="E8" s="6"/>
      <c r="F8" s="9" t="str">
        <f t="shared" si="0"/>
        <v>ยังไม่มีเกรด</v>
      </c>
    </row>
    <row r="9" spans="1:7" x14ac:dyDescent="0.35">
      <c r="A9" s="6"/>
      <c r="B9" s="13"/>
      <c r="C9" s="6"/>
      <c r="D9" s="6"/>
      <c r="E9" s="6"/>
      <c r="F9" s="9" t="str">
        <f t="shared" si="0"/>
        <v>ยังไม่มีเกรด</v>
      </c>
      <c r="G9" s="4" t="s">
        <v>17</v>
      </c>
    </row>
    <row r="10" spans="1:7" s="14" customFormat="1" ht="27" x14ac:dyDescent="0.35">
      <c r="A10" s="89" t="s">
        <v>16</v>
      </c>
      <c r="B10" s="89"/>
      <c r="D10" s="3">
        <f>SUMIFS(D3:D9,A3:A9, "&gt;0",E3:E9,"&lt;&gt;I",E3:E9,"&lt;&gt;F",E3:E9,"&lt;&gt;M")</f>
        <v>0</v>
      </c>
      <c r="F10" s="10">
        <f>SUM(F3:F9)</f>
        <v>0</v>
      </c>
      <c r="G10" s="7" t="e">
        <f>F10/D10</f>
        <v>#DIV/0!</v>
      </c>
    </row>
    <row r="11" spans="1:7" x14ac:dyDescent="0.35">
      <c r="C11" s="38" t="s">
        <v>20</v>
      </c>
      <c r="D11" s="38">
        <f>SUMIFS(D3:D9,A3:A9,"&gt;0",C3:C9,"ศึกษาทั่วไป",E3:E9,"&lt;&gt;I",E3:E9,"&lt;&gt;F",E3:E9,"&lt;&gt;M")</f>
        <v>0</v>
      </c>
    </row>
    <row r="12" spans="1:7" x14ac:dyDescent="0.35">
      <c r="C12" s="38" t="s">
        <v>21</v>
      </c>
      <c r="D12" s="38">
        <f>SUMIFS(D3:D9,A3:A9,"&gt;0",C3:C9,"บังคับ",E3:E9,"&lt;&gt;I",E3:E9,"&lt;&gt;F",E3:E9,"&lt;&gt;M")</f>
        <v>0</v>
      </c>
    </row>
    <row r="13" spans="1:7" x14ac:dyDescent="0.35">
      <c r="C13" s="38" t="s">
        <v>22</v>
      </c>
      <c r="D13" s="38">
        <f>SUMIFS(D3:D9,A3:A9,"&gt;0",C3:C9,"เลือก",E3:E9,"&lt;&gt;I",E3:E9,"&lt;&gt;F",E3:E9,"&lt;&gt;M")</f>
        <v>0</v>
      </c>
    </row>
    <row r="14" spans="1:7" x14ac:dyDescent="0.35">
      <c r="C14" s="38" t="s">
        <v>32</v>
      </c>
      <c r="D14" s="38">
        <f>SUMIFS(D3:D9,A3:A9,"&gt;0",C3:C9,"ฝึกประสบการณ์ฯ",E3:E9,"&lt;&gt;I",E3:E9,"&lt;&gt;F",E3:E9,"&lt;&gt;M")</f>
        <v>0</v>
      </c>
    </row>
  </sheetData>
  <sheetProtection algorithmName="SHA-512" hashValue="KU2yMOebRNgQ6/kUyvT/nGMuLL1ncw8s6bY8btigL7wgPvve3keCw4wsGvPetMHwiqBL17rhviD61iQzTtA8jw==" saltValue="Dpaa3ZQGGaUpDVryOwlHJw==" spinCount="100000" sheet="1" objects="1" scenarios="1" selectLockedCells="1"/>
  <mergeCells count="2">
    <mergeCell ref="A1:G1"/>
    <mergeCell ref="A10:B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400-000000000000}">
          <x14:formula1>
            <xm:f>สรุปรายงาน!$P$2:$P$5</xm:f>
          </x14:formula1>
          <xm:sqref>C3:C9</xm:sqref>
        </x14:dataValidation>
        <x14:dataValidation type="list" showInputMessage="1" showErrorMessage="1" xr:uid="{00000000-0002-0000-0400-000001000000}">
          <x14:formula1>
            <xm:f>สรุปรายงาน!$O$2:$O$11</xm:f>
          </x14:formula1>
          <xm:sqref>E3:E9</xm:sqref>
        </x14:dataValidation>
        <x14:dataValidation type="list" allowBlank="1" showInputMessage="1" showErrorMessage="1" xr:uid="{00000000-0002-0000-0400-000002000000}">
          <x14:formula1>
            <xm:f>สรุปรายงาน!$Q$2:$Q$7</xm:f>
          </x14:formula1>
          <xm:sqref>D3:D9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00"/>
  </sheetPr>
  <dimension ref="A1:G14"/>
  <sheetViews>
    <sheetView zoomScale="120" zoomScaleNormal="120" workbookViewId="0">
      <selection activeCell="A3" sqref="A3"/>
    </sheetView>
  </sheetViews>
  <sheetFormatPr defaultColWidth="9" defaultRowHeight="24" x14ac:dyDescent="0.35"/>
  <cols>
    <col min="1" max="1" width="8.90625" style="5" customWidth="1"/>
    <col min="2" max="2" width="34.90625" style="5" customWidth="1"/>
    <col min="3" max="3" width="13.90625" style="5" bestFit="1" customWidth="1"/>
    <col min="4" max="4" width="9" style="5"/>
    <col min="5" max="5" width="6" style="5" customWidth="1"/>
    <col min="6" max="6" width="4.36328125" style="9" customWidth="1"/>
    <col min="7" max="7" width="13.36328125" style="5" customWidth="1"/>
    <col min="8" max="8" width="9" style="5"/>
    <col min="9" max="10" width="5.26953125" style="5" customWidth="1"/>
    <col min="11" max="16384" width="9" style="5"/>
  </cols>
  <sheetData>
    <row r="1" spans="1:7" ht="30" x14ac:dyDescent="0.35">
      <c r="A1" s="91" t="s">
        <v>12</v>
      </c>
      <c r="B1" s="91"/>
      <c r="C1" s="91"/>
      <c r="D1" s="91"/>
      <c r="E1" s="91"/>
      <c r="F1" s="91"/>
      <c r="G1" s="91"/>
    </row>
    <row r="2" spans="1:7" s="4" customFormat="1" x14ac:dyDescent="0.35">
      <c r="A2" s="4" t="s">
        <v>0</v>
      </c>
      <c r="B2" s="4" t="s">
        <v>1</v>
      </c>
      <c r="C2" s="4" t="s">
        <v>19</v>
      </c>
      <c r="D2" s="4" t="s">
        <v>2</v>
      </c>
      <c r="E2" s="4" t="s">
        <v>3</v>
      </c>
      <c r="F2" s="8" t="s">
        <v>4</v>
      </c>
    </row>
    <row r="3" spans="1:7" x14ac:dyDescent="0.35">
      <c r="A3" s="6"/>
      <c r="B3" s="13"/>
      <c r="C3" s="6"/>
      <c r="D3" s="6"/>
      <c r="E3" s="6"/>
      <c r="F3" s="9" t="str">
        <f>IF(E3="A",D3*4,(IF(E3="B+",D3*3.5,(IF(E3="B",D3*3,(IF(E3="C+",D3*2.5,(IF(E3="C",D3*2,(IF(E3="D+",D3*1.5,(IF(E3="D",D3*1,IF(E3="F",D3*0, "ยังไม่มีเกรด"))))))))))))))</f>
        <v>ยังไม่มีเกรด</v>
      </c>
    </row>
    <row r="4" spans="1:7" x14ac:dyDescent="0.35">
      <c r="A4" s="6"/>
      <c r="B4" s="13"/>
      <c r="C4" s="6"/>
      <c r="D4" s="6"/>
      <c r="E4" s="6"/>
      <c r="F4" s="9" t="str">
        <f t="shared" ref="F4:F9" si="0">IF(E4="A",D4*4,(IF(E4="B+",D4*3.5,(IF(E4="B",D4*3,(IF(E4="C+",D4*2.5,(IF(E4="C",D4*2,(IF(E4="D+",D4*1.5,(IF(E4="D",D4*1,IF(E4="F",D4*0, "ยังไม่มีเกรด"))))))))))))))</f>
        <v>ยังไม่มีเกรด</v>
      </c>
    </row>
    <row r="5" spans="1:7" x14ac:dyDescent="0.35">
      <c r="A5" s="6"/>
      <c r="B5" s="13"/>
      <c r="C5" s="6"/>
      <c r="D5" s="6"/>
      <c r="E5" s="6"/>
      <c r="F5" s="9" t="str">
        <f t="shared" si="0"/>
        <v>ยังไม่มีเกรด</v>
      </c>
    </row>
    <row r="6" spans="1:7" x14ac:dyDescent="0.35">
      <c r="A6" s="6"/>
      <c r="B6" s="13"/>
      <c r="C6" s="6"/>
      <c r="D6" s="6"/>
      <c r="E6" s="6"/>
      <c r="F6" s="9" t="str">
        <f t="shared" si="0"/>
        <v>ยังไม่มีเกรด</v>
      </c>
    </row>
    <row r="7" spans="1:7" x14ac:dyDescent="0.35">
      <c r="A7" s="6"/>
      <c r="B7" s="13"/>
      <c r="C7" s="6"/>
      <c r="D7" s="6"/>
      <c r="E7" s="6"/>
      <c r="F7" s="9" t="str">
        <f t="shared" si="0"/>
        <v>ยังไม่มีเกรด</v>
      </c>
    </row>
    <row r="8" spans="1:7" x14ac:dyDescent="0.35">
      <c r="A8" s="6"/>
      <c r="B8" s="13"/>
      <c r="C8" s="6"/>
      <c r="D8" s="6"/>
      <c r="E8" s="6"/>
      <c r="F8" s="9" t="str">
        <f t="shared" si="0"/>
        <v>ยังไม่มีเกรด</v>
      </c>
    </row>
    <row r="9" spans="1:7" x14ac:dyDescent="0.35">
      <c r="A9" s="6"/>
      <c r="B9" s="13"/>
      <c r="C9" s="6"/>
      <c r="D9" s="6"/>
      <c r="E9" s="6"/>
      <c r="F9" s="9" t="str">
        <f t="shared" si="0"/>
        <v>ยังไม่มีเกรด</v>
      </c>
      <c r="G9" s="4" t="s">
        <v>17</v>
      </c>
    </row>
    <row r="10" spans="1:7" s="14" customFormat="1" ht="27" x14ac:dyDescent="0.35">
      <c r="A10" s="89" t="s">
        <v>16</v>
      </c>
      <c r="B10" s="89"/>
      <c r="D10" s="3">
        <f>SUMIFS(D3:D9,A3:A9, "&gt;0",E3:E9,"&lt;&gt;I",E3:E9,"&lt;&gt;F",E3:E9,"&lt;&gt;M")</f>
        <v>0</v>
      </c>
      <c r="F10" s="10">
        <f>SUM(F3:F9)</f>
        <v>0</v>
      </c>
      <c r="G10" s="7" t="e">
        <f>F10/D10</f>
        <v>#DIV/0!</v>
      </c>
    </row>
    <row r="11" spans="1:7" x14ac:dyDescent="0.35">
      <c r="C11" s="38" t="s">
        <v>20</v>
      </c>
      <c r="D11" s="38">
        <f>SUMIFS(D3:D9,A3:A9,"&gt;0",C3:C9,"ศึกษาทั่วไป",E3:E9,"&lt;&gt;I",E3:E9,"&lt;&gt;F",E3:E9,"&lt;&gt;M")</f>
        <v>0</v>
      </c>
    </row>
    <row r="12" spans="1:7" x14ac:dyDescent="0.35">
      <c r="C12" s="38" t="s">
        <v>21</v>
      </c>
      <c r="D12" s="38">
        <f>SUMIFS(D3:D9,A3:A9,"&gt;0",C3:C9,"บังคับ",E3:E9,"&lt;&gt;I",E3:E9,"&lt;&gt;F",E3:E9,"&lt;&gt;M")</f>
        <v>0</v>
      </c>
    </row>
    <row r="13" spans="1:7" x14ac:dyDescent="0.35">
      <c r="C13" s="38" t="s">
        <v>22</v>
      </c>
      <c r="D13" s="38">
        <f>SUMIFS(D3:D9,A3:A9,"&gt;0",C3:C9,"เลือก",E3:E9,"&lt;&gt;I",E3:E9,"&lt;&gt;F",E3:E9,"&lt;&gt;M")</f>
        <v>0</v>
      </c>
    </row>
    <row r="14" spans="1:7" x14ac:dyDescent="0.35">
      <c r="C14" s="38" t="s">
        <v>32</v>
      </c>
      <c r="D14" s="38">
        <f>SUMIFS(D3:D9,A3:A9,"&gt;0",C3:C9,"ฝึกประสบการณ์ฯ",E3:E9,"&lt;&gt;I",E3:E9,"&lt;&gt;F",E3:E9,"&lt;&gt;M")</f>
        <v>0</v>
      </c>
    </row>
  </sheetData>
  <sheetProtection algorithmName="SHA-512" hashValue="VKAclcUhmeMvayfbIiwvR+il+pWrbEbahcV6BuKDurjaEaSEz12hz7mqemQcbEMB5NO3yvBHIF1adnB+lTFIvA==" saltValue="Wg4pJNXwjF7/4xK5Wklvkw==" spinCount="100000" sheet="1" objects="1" scenarios="1" selectLockedCells="1"/>
  <mergeCells count="2">
    <mergeCell ref="A1:G1"/>
    <mergeCell ref="A10:B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500-000000000000}">
          <x14:formula1>
            <xm:f>สรุปรายงาน!$P$2:$P$5</xm:f>
          </x14:formula1>
          <xm:sqref>C3:C9</xm:sqref>
        </x14:dataValidation>
        <x14:dataValidation type="list" showInputMessage="1" showErrorMessage="1" xr:uid="{00000000-0002-0000-0500-000001000000}">
          <x14:formula1>
            <xm:f>สรุปรายงาน!$O$2:$O$11</xm:f>
          </x14:formula1>
          <xm:sqref>E3:E9</xm:sqref>
        </x14:dataValidation>
        <x14:dataValidation type="list" allowBlank="1" showInputMessage="1" showErrorMessage="1" xr:uid="{00000000-0002-0000-0500-000002000000}">
          <x14:formula1>
            <xm:f>สรุปรายงาน!$Q$2:$Q$7</xm:f>
          </x14:formula1>
          <xm:sqref>D3:D9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00"/>
  </sheetPr>
  <dimension ref="A1:G14"/>
  <sheetViews>
    <sheetView zoomScale="120" zoomScaleNormal="120" workbookViewId="0">
      <selection activeCell="A3" sqref="A3"/>
    </sheetView>
  </sheetViews>
  <sheetFormatPr defaultColWidth="9" defaultRowHeight="24" x14ac:dyDescent="0.35"/>
  <cols>
    <col min="1" max="1" width="8.90625" style="5" customWidth="1"/>
    <col min="2" max="2" width="34.90625" style="5" customWidth="1"/>
    <col min="3" max="3" width="13.90625" style="5" bestFit="1" customWidth="1"/>
    <col min="4" max="4" width="9" style="5"/>
    <col min="5" max="5" width="6" style="5" customWidth="1"/>
    <col min="6" max="6" width="4.36328125" style="9" customWidth="1"/>
    <col min="7" max="7" width="13.36328125" style="5" customWidth="1"/>
    <col min="8" max="8" width="9" style="5"/>
    <col min="9" max="10" width="5.26953125" style="5" customWidth="1"/>
    <col min="11" max="16384" width="9" style="5"/>
  </cols>
  <sheetData>
    <row r="1" spans="1:7" ht="30" x14ac:dyDescent="0.35">
      <c r="A1" s="91" t="s">
        <v>13</v>
      </c>
      <c r="B1" s="91"/>
      <c r="C1" s="91"/>
      <c r="D1" s="91"/>
      <c r="E1" s="91"/>
      <c r="F1" s="91"/>
      <c r="G1" s="91"/>
    </row>
    <row r="2" spans="1:7" s="4" customFormat="1" x14ac:dyDescent="0.35">
      <c r="A2" s="4" t="s">
        <v>0</v>
      </c>
      <c r="B2" s="4" t="s">
        <v>1</v>
      </c>
      <c r="C2" s="4" t="s">
        <v>19</v>
      </c>
      <c r="D2" s="4" t="s">
        <v>2</v>
      </c>
      <c r="E2" s="4" t="s">
        <v>3</v>
      </c>
      <c r="F2" s="8" t="s">
        <v>4</v>
      </c>
    </row>
    <row r="3" spans="1:7" x14ac:dyDescent="0.35">
      <c r="A3" s="6"/>
      <c r="B3" s="13"/>
      <c r="C3" s="6"/>
      <c r="D3" s="6"/>
      <c r="E3" s="6"/>
      <c r="F3" s="9" t="str">
        <f>IF(E3="A",D3*4,(IF(E3="B+",D3*3.5,(IF(E3="B",D3*3,(IF(E3="C+",D3*2.5,(IF(E3="C",D3*2,(IF(E3="D+",D3*1.5,(IF(E3="D",D3*1,IF(E3="F",D3*0, "ยังไม่มีเกรด"))))))))))))))</f>
        <v>ยังไม่มีเกรด</v>
      </c>
    </row>
    <row r="4" spans="1:7" x14ac:dyDescent="0.35">
      <c r="A4" s="6"/>
      <c r="B4" s="13"/>
      <c r="C4" s="6"/>
      <c r="D4" s="6"/>
      <c r="E4" s="6"/>
      <c r="F4" s="9" t="str">
        <f t="shared" ref="F4:F9" si="0">IF(E4="A",D4*4,(IF(E4="B+",D4*3.5,(IF(E4="B",D4*3,(IF(E4="C+",D4*2.5,(IF(E4="C",D4*2,(IF(E4="D+",D4*1.5,(IF(E4="D",D4*1,IF(E4="F",D4*0, "ยังไม่มีเกรด"))))))))))))))</f>
        <v>ยังไม่มีเกรด</v>
      </c>
    </row>
    <row r="5" spans="1:7" x14ac:dyDescent="0.35">
      <c r="A5" s="6"/>
      <c r="B5" s="13"/>
      <c r="C5" s="6"/>
      <c r="D5" s="6"/>
      <c r="E5" s="6"/>
      <c r="F5" s="9" t="str">
        <f t="shared" si="0"/>
        <v>ยังไม่มีเกรด</v>
      </c>
    </row>
    <row r="6" spans="1:7" x14ac:dyDescent="0.35">
      <c r="A6" s="6"/>
      <c r="B6" s="13"/>
      <c r="C6" s="6"/>
      <c r="D6" s="6"/>
      <c r="E6" s="6"/>
      <c r="F6" s="9" t="str">
        <f t="shared" si="0"/>
        <v>ยังไม่มีเกรด</v>
      </c>
    </row>
    <row r="7" spans="1:7" x14ac:dyDescent="0.35">
      <c r="A7" s="6"/>
      <c r="B7" s="13"/>
      <c r="C7" s="6"/>
      <c r="D7" s="6"/>
      <c r="E7" s="6"/>
      <c r="F7" s="9" t="str">
        <f t="shared" si="0"/>
        <v>ยังไม่มีเกรด</v>
      </c>
    </row>
    <row r="8" spans="1:7" x14ac:dyDescent="0.35">
      <c r="A8" s="6"/>
      <c r="B8" s="13"/>
      <c r="C8" s="6"/>
      <c r="D8" s="6"/>
      <c r="E8" s="6"/>
      <c r="F8" s="9" t="str">
        <f t="shared" si="0"/>
        <v>ยังไม่มีเกรด</v>
      </c>
    </row>
    <row r="9" spans="1:7" x14ac:dyDescent="0.35">
      <c r="A9" s="6"/>
      <c r="B9" s="13"/>
      <c r="C9" s="6"/>
      <c r="D9" s="6"/>
      <c r="E9" s="6"/>
      <c r="F9" s="9" t="str">
        <f t="shared" si="0"/>
        <v>ยังไม่มีเกรด</v>
      </c>
      <c r="G9" s="4" t="s">
        <v>17</v>
      </c>
    </row>
    <row r="10" spans="1:7" s="14" customFormat="1" ht="27" x14ac:dyDescent="0.35">
      <c r="A10" s="89" t="s">
        <v>16</v>
      </c>
      <c r="B10" s="89"/>
      <c r="D10" s="3">
        <f>SUMIFS(D3:D9,A3:A9, "&gt;0",E3:E9,"&lt;&gt;I",E3:E9,"&lt;&gt;F",E3:E9,"&lt;&gt;M")</f>
        <v>0</v>
      </c>
      <c r="F10" s="10">
        <f>SUM(F3:F9)</f>
        <v>0</v>
      </c>
      <c r="G10" s="7" t="e">
        <f>F10/D10</f>
        <v>#DIV/0!</v>
      </c>
    </row>
    <row r="11" spans="1:7" x14ac:dyDescent="0.35">
      <c r="C11" s="38" t="s">
        <v>20</v>
      </c>
      <c r="D11" s="38">
        <f>SUMIFS(D3:D9,A3:A9,"&gt;0",C3:C9,"ศึกษาทั่วไป",E3:E9,"&lt;&gt;I",E3:E9,"&lt;&gt;F",E3:E9,"&lt;&gt;M")</f>
        <v>0</v>
      </c>
    </row>
    <row r="12" spans="1:7" x14ac:dyDescent="0.35">
      <c r="C12" s="38" t="s">
        <v>21</v>
      </c>
      <c r="D12" s="38">
        <f>SUMIFS(D3:D9,A3:A9,"&gt;0",C3:C9,"บังคับ",E3:E9,"&lt;&gt;I",E3:E9,"&lt;&gt;F",E3:E9,"&lt;&gt;M")</f>
        <v>0</v>
      </c>
    </row>
    <row r="13" spans="1:7" x14ac:dyDescent="0.35">
      <c r="C13" s="38" t="s">
        <v>22</v>
      </c>
      <c r="D13" s="38">
        <f>SUMIFS(D3:D9,A3:A9,"&gt;0",C3:C9,"เลือก",E3:E9,"&lt;&gt;I",E3:E9,"&lt;&gt;F",E3:E9,"&lt;&gt;M")</f>
        <v>0</v>
      </c>
    </row>
    <row r="14" spans="1:7" x14ac:dyDescent="0.35">
      <c r="C14" s="38" t="s">
        <v>32</v>
      </c>
      <c r="D14" s="38">
        <f>SUMIFS(D3:D9,A3:A9,"&gt;0",C3:C9,"ฝึกประสบการณ์ฯ",E3:E9,"&lt;&gt;I",E3:E9,"&lt;&gt;F",E3:E9,"&lt;&gt;M")</f>
        <v>0</v>
      </c>
    </row>
  </sheetData>
  <sheetProtection algorithmName="SHA-512" hashValue="J/au08SGQWVXCtQBHOAGooR4RllpjGZGtVEMSlgzxAxnHXWrM+XxUbsi3FcLWrCPadn4LEEDU7KrhNXVbu8gWQ==" saltValue="wvElO5a/zyv/vrewUnW8jA==" spinCount="100000" sheet="1" objects="1" scenarios="1" selectLockedCells="1"/>
  <mergeCells count="2">
    <mergeCell ref="A1:G1"/>
    <mergeCell ref="A10:B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600-000000000000}">
          <x14:formula1>
            <xm:f>สรุปรายงาน!$P$2:$P$5</xm:f>
          </x14:formula1>
          <xm:sqref>C3:C9</xm:sqref>
        </x14:dataValidation>
        <x14:dataValidation type="list" showInputMessage="1" showErrorMessage="1" xr:uid="{00000000-0002-0000-0600-000001000000}">
          <x14:formula1>
            <xm:f>สรุปรายงาน!$O$2:$O$11</xm:f>
          </x14:formula1>
          <xm:sqref>E3:E9</xm:sqref>
        </x14:dataValidation>
        <x14:dataValidation type="list" showInputMessage="1" showErrorMessage="1" xr:uid="{00000000-0002-0000-0600-000002000000}">
          <x14:formula1>
            <xm:f>สรุปรายงาน!$Q$2:$Q$7</xm:f>
          </x14:formula1>
          <xm:sqref>D3:D9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G14"/>
  <sheetViews>
    <sheetView zoomScale="120" zoomScaleNormal="120" workbookViewId="0">
      <selection activeCell="A3" sqref="A3"/>
    </sheetView>
  </sheetViews>
  <sheetFormatPr defaultColWidth="9" defaultRowHeight="24" x14ac:dyDescent="0.35"/>
  <cols>
    <col min="1" max="1" width="8.90625" style="5" customWidth="1"/>
    <col min="2" max="2" width="34.90625" style="5" customWidth="1"/>
    <col min="3" max="3" width="13.90625" style="5" bestFit="1" customWidth="1"/>
    <col min="4" max="4" width="9" style="5"/>
    <col min="5" max="5" width="6" style="5" customWidth="1"/>
    <col min="6" max="6" width="4.36328125" style="9" customWidth="1"/>
    <col min="7" max="7" width="13.36328125" style="5" customWidth="1"/>
    <col min="8" max="8" width="9" style="5"/>
    <col min="9" max="10" width="5.26953125" style="5" customWidth="1"/>
    <col min="11" max="16384" width="9" style="5"/>
  </cols>
  <sheetData>
    <row r="1" spans="1:7" ht="30" x14ac:dyDescent="0.35">
      <c r="A1" s="92" t="s">
        <v>14</v>
      </c>
      <c r="B1" s="92"/>
      <c r="C1" s="92"/>
      <c r="D1" s="92"/>
      <c r="E1" s="92"/>
      <c r="F1" s="92"/>
      <c r="G1" s="92"/>
    </row>
    <row r="2" spans="1:7" s="4" customFormat="1" x14ac:dyDescent="0.35">
      <c r="A2" s="4" t="s">
        <v>0</v>
      </c>
      <c r="B2" s="4" t="s">
        <v>1</v>
      </c>
      <c r="C2" s="4" t="s">
        <v>19</v>
      </c>
      <c r="D2" s="4" t="s">
        <v>2</v>
      </c>
      <c r="E2" s="4" t="s">
        <v>3</v>
      </c>
      <c r="F2" s="8" t="s">
        <v>4</v>
      </c>
    </row>
    <row r="3" spans="1:7" x14ac:dyDescent="0.35">
      <c r="A3" s="6"/>
      <c r="B3" s="13"/>
      <c r="C3" s="6"/>
      <c r="D3" s="6"/>
      <c r="E3" s="6"/>
      <c r="F3" s="9" t="str">
        <f>IF(E3="A",D3*4,(IF(E3="B+",D3*3.5,(IF(E3="B",D3*3,(IF(E3="C+",D3*2.5,(IF(E3="C",D3*2,(IF(E3="D+",D3*1.5,(IF(E3="D",D3*1,IF(E3="F",D3*0, "ยังไม่มีเกรด"))))))))))))))</f>
        <v>ยังไม่มีเกรด</v>
      </c>
    </row>
    <row r="4" spans="1:7" x14ac:dyDescent="0.35">
      <c r="A4" s="6"/>
      <c r="B4" s="13"/>
      <c r="C4" s="6"/>
      <c r="D4" s="6"/>
      <c r="E4" s="6"/>
      <c r="F4" s="9" t="str">
        <f t="shared" ref="F4:F9" si="0">IF(E4="A",D4*4,(IF(E4="B+",D4*3.5,(IF(E4="B",D4*3,(IF(E4="C+",D4*2.5,(IF(E4="C",D4*2,(IF(E4="D+",D4*1.5,(IF(E4="D",D4*1,IF(E4="F",D4*0, "ยังไม่มีเกรด"))))))))))))))</f>
        <v>ยังไม่มีเกรด</v>
      </c>
    </row>
    <row r="5" spans="1:7" x14ac:dyDescent="0.35">
      <c r="A5" s="6"/>
      <c r="B5" s="13"/>
      <c r="C5" s="6"/>
      <c r="D5" s="6"/>
      <c r="E5" s="6"/>
      <c r="F5" s="9" t="str">
        <f t="shared" si="0"/>
        <v>ยังไม่มีเกรด</v>
      </c>
    </row>
    <row r="6" spans="1:7" x14ac:dyDescent="0.35">
      <c r="A6" s="6"/>
      <c r="B6" s="13"/>
      <c r="C6" s="6"/>
      <c r="D6" s="6"/>
      <c r="E6" s="6"/>
      <c r="F6" s="9" t="str">
        <f t="shared" si="0"/>
        <v>ยังไม่มีเกรด</v>
      </c>
    </row>
    <row r="7" spans="1:7" x14ac:dyDescent="0.35">
      <c r="A7" s="6"/>
      <c r="B7" s="13"/>
      <c r="C7" s="6"/>
      <c r="D7" s="6"/>
      <c r="E7" s="6"/>
      <c r="F7" s="9" t="str">
        <f t="shared" si="0"/>
        <v>ยังไม่มีเกรด</v>
      </c>
    </row>
    <row r="8" spans="1:7" x14ac:dyDescent="0.35">
      <c r="A8" s="6"/>
      <c r="B8" s="13"/>
      <c r="C8" s="6"/>
      <c r="D8" s="6"/>
      <c r="E8" s="6"/>
      <c r="F8" s="9" t="str">
        <f t="shared" si="0"/>
        <v>ยังไม่มีเกรด</v>
      </c>
    </row>
    <row r="9" spans="1:7" x14ac:dyDescent="0.35">
      <c r="A9" s="6"/>
      <c r="B9" s="13"/>
      <c r="C9" s="6"/>
      <c r="D9" s="6"/>
      <c r="E9" s="6"/>
      <c r="F9" s="9" t="str">
        <f t="shared" si="0"/>
        <v>ยังไม่มีเกรด</v>
      </c>
      <c r="G9" s="4" t="s">
        <v>17</v>
      </c>
    </row>
    <row r="10" spans="1:7" s="14" customFormat="1" ht="27" x14ac:dyDescent="0.35">
      <c r="A10" s="89" t="s">
        <v>16</v>
      </c>
      <c r="B10" s="89"/>
      <c r="D10" s="3">
        <f>SUMIFS(D3:D9,A3:A9, "&gt;0",E3:E9,"&lt;&gt;I",E3:E9,"&lt;&gt;F",E3:E9,"&lt;&gt;M")</f>
        <v>0</v>
      </c>
      <c r="F10" s="10">
        <f>SUM(F3:F9)</f>
        <v>0</v>
      </c>
      <c r="G10" s="7" t="e">
        <f>F10/D10</f>
        <v>#DIV/0!</v>
      </c>
    </row>
    <row r="11" spans="1:7" x14ac:dyDescent="0.35">
      <c r="C11" s="38" t="s">
        <v>20</v>
      </c>
      <c r="D11" s="38">
        <f>SUMIFS(D3:D9,A3:A9,"&gt;0",C3:C9,"ศึกษาทั่วไป",E3:E9,"&lt;&gt;I",E3:E9,"&lt;&gt;F",E3:E9,"&lt;&gt;M")</f>
        <v>0</v>
      </c>
    </row>
    <row r="12" spans="1:7" x14ac:dyDescent="0.35">
      <c r="C12" s="38" t="s">
        <v>21</v>
      </c>
      <c r="D12" s="38">
        <f>SUMIFS(D3:D9,A3:A9,"&gt;0",C3:C9,"บังคับ",E3:E9,"&lt;&gt;I",E3:E9,"&lt;&gt;F",E3:E9,"&lt;&gt;M")</f>
        <v>0</v>
      </c>
    </row>
    <row r="13" spans="1:7" x14ac:dyDescent="0.35">
      <c r="C13" s="38" t="s">
        <v>22</v>
      </c>
      <c r="D13" s="38">
        <f>SUMIFS(D3:D9,A3:A9,"&gt;0",C3:C9,"เลือก",E3:E9,"&lt;&gt;I",E3:E9,"&lt;&gt;F",E3:E9,"&lt;&gt;M")</f>
        <v>0</v>
      </c>
    </row>
    <row r="14" spans="1:7" x14ac:dyDescent="0.35">
      <c r="C14" s="38" t="s">
        <v>32</v>
      </c>
      <c r="D14" s="38">
        <f>SUMIFS(D3:D9,A3:A9,"&gt;0",C3:C9,"ฝึกประสบการณ์ฯ",E3:E9,"&lt;&gt;I",E3:E9,"&lt;&gt;F",E3:E9,"&lt;&gt;M")</f>
        <v>0</v>
      </c>
    </row>
  </sheetData>
  <sheetProtection algorithmName="SHA-512" hashValue="7F9J+oGeoU9qToWCg3A1pjJLyzwAEf7YPlx1210333msw3O39U0UyevPB8nenvZz+7PJ0nc/4GnJilRW6yu63A==" saltValue="WzlJqIo7BLJ0oEWp+sedsw==" spinCount="100000" sheet="1" objects="1" scenarios="1" selectLockedCells="1"/>
  <mergeCells count="2">
    <mergeCell ref="A1:G1"/>
    <mergeCell ref="A10:B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700-000000000000}">
          <x14:formula1>
            <xm:f>สรุปรายงาน!$P$2:$P$5</xm:f>
          </x14:formula1>
          <xm:sqref>C3:C9</xm:sqref>
        </x14:dataValidation>
        <x14:dataValidation type="list" showInputMessage="1" showErrorMessage="1" xr:uid="{00000000-0002-0000-0700-000001000000}">
          <x14:formula1>
            <xm:f>สรุปรายงาน!$O$2:$O$11</xm:f>
          </x14:formula1>
          <xm:sqref>E3:E9</xm:sqref>
        </x14:dataValidation>
        <x14:dataValidation type="list" showInputMessage="1" showErrorMessage="1" xr:uid="{00000000-0002-0000-0700-000002000000}">
          <x14:formula1>
            <xm:f>สรุปรายงาน!$Q$2:$Q$7</xm:f>
          </x14:formula1>
          <xm:sqref>D3:D9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G14"/>
  <sheetViews>
    <sheetView zoomScale="120" zoomScaleNormal="120" workbookViewId="0">
      <selection activeCell="A3" sqref="A3"/>
    </sheetView>
  </sheetViews>
  <sheetFormatPr defaultColWidth="9" defaultRowHeight="24" x14ac:dyDescent="0.35"/>
  <cols>
    <col min="1" max="1" width="8.90625" style="5" customWidth="1"/>
    <col min="2" max="2" width="34.90625" style="5" customWidth="1"/>
    <col min="3" max="3" width="13.90625" style="5" bestFit="1" customWidth="1"/>
    <col min="4" max="4" width="9" style="5"/>
    <col min="5" max="5" width="6" style="5" customWidth="1"/>
    <col min="6" max="6" width="4.36328125" style="9" customWidth="1"/>
    <col min="7" max="7" width="13.36328125" style="5" customWidth="1"/>
    <col min="8" max="8" width="9" style="5"/>
    <col min="9" max="10" width="5.26953125" style="5" customWidth="1"/>
    <col min="11" max="16384" width="9" style="5"/>
  </cols>
  <sheetData>
    <row r="1" spans="1:7" ht="30" x14ac:dyDescent="0.35">
      <c r="A1" s="92" t="s">
        <v>15</v>
      </c>
      <c r="B1" s="92"/>
      <c r="C1" s="92"/>
      <c r="D1" s="92"/>
      <c r="E1" s="92"/>
      <c r="F1" s="92"/>
      <c r="G1" s="92"/>
    </row>
    <row r="2" spans="1:7" s="4" customFormat="1" x14ac:dyDescent="0.35">
      <c r="A2" s="4" t="s">
        <v>0</v>
      </c>
      <c r="B2" s="4" t="s">
        <v>1</v>
      </c>
      <c r="C2" s="4" t="s">
        <v>19</v>
      </c>
      <c r="D2" s="4" t="s">
        <v>2</v>
      </c>
      <c r="E2" s="4" t="s">
        <v>3</v>
      </c>
      <c r="F2" s="8" t="s">
        <v>4</v>
      </c>
    </row>
    <row r="3" spans="1:7" x14ac:dyDescent="0.35">
      <c r="A3" s="6"/>
      <c r="B3" s="13"/>
      <c r="C3" s="6"/>
      <c r="D3" s="6"/>
      <c r="E3" s="6"/>
      <c r="F3" s="9" t="str">
        <f>IF(E3="A",D3*4,(IF(E3="B+",D3*3.5,(IF(E3="B",D3*3,(IF(E3="C+",D3*2.5,(IF(E3="C",D3*2,(IF(E3="D+",D3*1.5,(IF(E3="D",D3*1,IF(E3="F",D3*0, "ยังไม่มีเกรด"))))))))))))))</f>
        <v>ยังไม่มีเกรด</v>
      </c>
    </row>
    <row r="4" spans="1:7" x14ac:dyDescent="0.35">
      <c r="A4" s="6"/>
      <c r="B4" s="13"/>
      <c r="C4" s="6"/>
      <c r="D4" s="6"/>
      <c r="E4" s="6"/>
      <c r="F4" s="9" t="str">
        <f t="shared" ref="F4:F9" si="0">IF(E4="A",D4*4,(IF(E4="B+",D4*3.5,(IF(E4="B",D4*3,(IF(E4="C+",D4*2.5,(IF(E4="C",D4*2,(IF(E4="D+",D4*1.5,(IF(E4="D",D4*1,IF(E4="F",D4*0, "ยังไม่มีเกรด"))))))))))))))</f>
        <v>ยังไม่มีเกรด</v>
      </c>
    </row>
    <row r="5" spans="1:7" x14ac:dyDescent="0.35">
      <c r="A5" s="6"/>
      <c r="B5" s="13"/>
      <c r="C5" s="6"/>
      <c r="D5" s="6"/>
      <c r="E5" s="6"/>
      <c r="F5" s="9" t="str">
        <f t="shared" si="0"/>
        <v>ยังไม่มีเกรด</v>
      </c>
    </row>
    <row r="6" spans="1:7" x14ac:dyDescent="0.35">
      <c r="A6" s="6"/>
      <c r="B6" s="13"/>
      <c r="C6" s="6"/>
      <c r="D6" s="6"/>
      <c r="E6" s="6"/>
      <c r="F6" s="9" t="str">
        <f t="shared" si="0"/>
        <v>ยังไม่มีเกรด</v>
      </c>
    </row>
    <row r="7" spans="1:7" x14ac:dyDescent="0.35">
      <c r="A7" s="6"/>
      <c r="B7" s="13"/>
      <c r="C7" s="6"/>
      <c r="D7" s="6"/>
      <c r="E7" s="6"/>
      <c r="F7" s="9" t="str">
        <f t="shared" si="0"/>
        <v>ยังไม่มีเกรด</v>
      </c>
    </row>
    <row r="8" spans="1:7" x14ac:dyDescent="0.35">
      <c r="A8" s="6"/>
      <c r="B8" s="13"/>
      <c r="C8" s="6"/>
      <c r="D8" s="6"/>
      <c r="E8" s="6"/>
      <c r="F8" s="9" t="str">
        <f t="shared" si="0"/>
        <v>ยังไม่มีเกรด</v>
      </c>
    </row>
    <row r="9" spans="1:7" x14ac:dyDescent="0.35">
      <c r="A9" s="6"/>
      <c r="B9" s="13"/>
      <c r="C9" s="6"/>
      <c r="D9" s="6"/>
      <c r="E9" s="6"/>
      <c r="F9" s="9" t="str">
        <f t="shared" si="0"/>
        <v>ยังไม่มีเกรด</v>
      </c>
      <c r="G9" s="4" t="s">
        <v>17</v>
      </c>
    </row>
    <row r="10" spans="1:7" s="14" customFormat="1" ht="27" x14ac:dyDescent="0.35">
      <c r="A10" s="89" t="s">
        <v>16</v>
      </c>
      <c r="B10" s="89"/>
      <c r="D10" s="3">
        <f>SUMIFS(D3:D9,A3:A9, "&gt;0",E3:E9,"&lt;&gt;I",E3:E9,"&lt;&gt;F",E3:E9,"&lt;&gt;M")</f>
        <v>0</v>
      </c>
      <c r="F10" s="10">
        <f>SUM(F3:F9)</f>
        <v>0</v>
      </c>
      <c r="G10" s="7" t="e">
        <f>F10/D10</f>
        <v>#DIV/0!</v>
      </c>
    </row>
    <row r="11" spans="1:7" x14ac:dyDescent="0.35">
      <c r="C11" s="38" t="s">
        <v>20</v>
      </c>
      <c r="D11" s="38">
        <f>SUMIFS(D3:D9,A3:A9,"&gt;0",C3:C9,"ศึกษาทั่วไป",E3:E9,"&lt;&gt;I",E3:E9,"&lt;&gt;F",E3:E9,"&lt;&gt;M")</f>
        <v>0</v>
      </c>
    </row>
    <row r="12" spans="1:7" x14ac:dyDescent="0.35">
      <c r="C12" s="38" t="s">
        <v>21</v>
      </c>
      <c r="D12" s="38">
        <f>SUMIFS(D3:D9,A3:A9,"&gt;0",C3:C9,"บังคับ",E3:E9,"&lt;&gt;I",E3:E9,"&lt;&gt;F",E3:E9,"&lt;&gt;M")</f>
        <v>0</v>
      </c>
    </row>
    <row r="13" spans="1:7" x14ac:dyDescent="0.35">
      <c r="C13" s="38" t="s">
        <v>22</v>
      </c>
      <c r="D13" s="38">
        <f>SUMIFS(D3:D9,A3:A9,"&gt;0",C3:C9,"เลือก",E3:E9,"&lt;&gt;I",E3:E9,"&lt;&gt;F",E3:E9,"&lt;&gt;M")</f>
        <v>0</v>
      </c>
    </row>
    <row r="14" spans="1:7" x14ac:dyDescent="0.35">
      <c r="C14" s="38" t="s">
        <v>32</v>
      </c>
      <c r="D14" s="38">
        <f>SUMIFS(D3:D9,A3:A9,"&gt;0",C3:C9,"ฝึกประสบการณ์ฯ",E3:E9,"&lt;&gt;I",E3:E9,"&lt;&gt;F",E3:E9,"&lt;&gt;M")</f>
        <v>0</v>
      </c>
    </row>
  </sheetData>
  <sheetProtection algorithmName="SHA-512" hashValue="57ijQFPs/9OMw56ky6hgk/g0jBrZhKp6i2AgLF5rhnx680OXBg3Rro0ja0EtBMQosR+2Jt9KUutINNZOZ1f/rw==" saltValue="ROfjOiVTPEeKP+SJsr+Bdg==" spinCount="100000" sheet="1" objects="1" scenarios="1" selectLockedCells="1"/>
  <mergeCells count="2">
    <mergeCell ref="A1:G1"/>
    <mergeCell ref="A10:B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800-000000000000}">
          <x14:formula1>
            <xm:f>สรุปรายงาน!$P$2:$P$5</xm:f>
          </x14:formula1>
          <xm:sqref>C3:C9</xm:sqref>
        </x14:dataValidation>
        <x14:dataValidation type="list" showInputMessage="1" showErrorMessage="1" xr:uid="{00000000-0002-0000-0800-000001000000}">
          <x14:formula1>
            <xm:f>สรุปรายงาน!$O$2:$O$11</xm:f>
          </x14:formula1>
          <xm:sqref>E3:E9</xm:sqref>
        </x14:dataValidation>
        <x14:dataValidation type="list" showInputMessage="1" showErrorMessage="1" xr:uid="{00000000-0002-0000-0800-000002000000}">
          <x14:formula1>
            <xm:f>สรุปรายงาน!$Q$2:$Q$7</xm:f>
          </x14:formula1>
          <xm:sqref>D3:D9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สรุปรายงาน</vt:lpstr>
      <vt:lpstr>ปี1-1</vt:lpstr>
      <vt:lpstr>ปี1-2</vt:lpstr>
      <vt:lpstr>ปี2-1</vt:lpstr>
      <vt:lpstr>ปี2-2</vt:lpstr>
      <vt:lpstr>ปี3-1</vt:lpstr>
      <vt:lpstr>ปี3-2</vt:lpstr>
      <vt:lpstr>ปี4-1</vt:lpstr>
      <vt:lpstr>ปี4-2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@Bunpod P.</dc:creator>
  <cp:lastModifiedBy>ชุนชวนคลิก</cp:lastModifiedBy>
  <cp:lastPrinted>2016-09-13T14:37:25Z</cp:lastPrinted>
  <dcterms:created xsi:type="dcterms:W3CDTF">2016-09-12T08:14:57Z</dcterms:created>
  <dcterms:modified xsi:type="dcterms:W3CDTF">2023-03-17T00:56:06Z</dcterms:modified>
</cp:coreProperties>
</file>